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35" windowHeight="8130"/>
  </bookViews>
  <sheets>
    <sheet name="Eingaben der Grund-Daten" sheetId="1" r:id="rId1"/>
    <sheet name="Ändern der Zeit für Weg + Pause" sheetId="2" r:id="rId2"/>
    <sheet name="Lösungsvorschläge + Resultat" sheetId="4" r:id="rId3"/>
  </sheets>
  <definedNames>
    <definedName name="_xlnm.Print_Area" localSheetId="0">'Eingaben der Grund-Daten'!$A$1:$J$34</definedName>
  </definedNames>
  <calcPr calcId="114210"/>
</workbook>
</file>

<file path=xl/calcChain.xml><?xml version="1.0" encoding="utf-8"?>
<calcChain xmlns="http://schemas.openxmlformats.org/spreadsheetml/2006/main">
  <c r="B21" i="2"/>
  <c r="D21"/>
  <c r="C21"/>
  <c r="E30"/>
  <c r="G22" i="4"/>
  <c r="G14"/>
  <c r="J22"/>
  <c r="E21" i="1"/>
  <c r="F21"/>
  <c r="H21"/>
  <c r="B30"/>
  <c r="F30"/>
  <c r="H30"/>
  <c r="G26" i="4"/>
  <c r="E10" i="2"/>
  <c r="E21"/>
  <c r="C10"/>
  <c r="F21"/>
  <c r="H21"/>
  <c r="B30"/>
  <c r="F30"/>
  <c r="F10"/>
  <c r="H30"/>
  <c r="G27" i="4"/>
  <c r="G32"/>
  <c r="I34"/>
  <c r="G35"/>
  <c r="G29"/>
  <c r="G30"/>
  <c r="H32" i="2"/>
  <c r="H33"/>
  <c r="H34"/>
  <c r="F5" i="4"/>
  <c r="G28"/>
  <c r="B10" i="2"/>
  <c r="D10"/>
  <c r="H10"/>
  <c r="J10"/>
  <c r="D10" i="1"/>
  <c r="H10"/>
  <c r="J10"/>
</calcChain>
</file>

<file path=xl/comments1.xml><?xml version="1.0" encoding="utf-8"?>
<comments xmlns="http://schemas.openxmlformats.org/spreadsheetml/2006/main">
  <authors>
    <author>Kurt Oser</author>
  </authors>
  <commentList>
    <comment ref="B10" authorId="0">
      <text>
        <r>
          <rPr>
            <b/>
            <sz val="8"/>
            <color indexed="81"/>
            <rFont val="Tahoma"/>
            <family val="2"/>
          </rPr>
          <t xml:space="preserve">Geben Sie hier die Anzahl aller Betriebsangehörigen ein.    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Füllen Sie die hellblauen Felder </t>
        </r>
        <r>
          <rPr>
            <sz val="8"/>
            <color indexed="8"/>
            <rFont val="Tahoma"/>
            <family val="2"/>
          </rPr>
          <t>(die anderen sind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gesperrt)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 xml:space="preserve">von links nach rechts und von oben nach unten auf.
</t>
        </r>
      </text>
    </comment>
    <comment ref="C10" authorId="0">
      <text>
        <r>
          <rPr>
            <b/>
            <sz val="8"/>
            <color indexed="81"/>
            <rFont val="Tahoma"/>
            <family val="2"/>
          </rPr>
          <t>Hier geben Sie die Anzahl der Raucher / innen ein.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 xml:space="preserve">Hier geben Sie die Anzahl Zigaretten ein, die  ein/e Raucher/in während der Arbeitszeit, pro Tag raucht.
</t>
        </r>
        <r>
          <rPr>
            <sz val="8"/>
            <color indexed="81"/>
            <rFont val="Tahoma"/>
          </rPr>
          <t xml:space="preserve">
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Hier geben Sie die durchschnittlichen Arbeitstage, während eines Jahres ein.</t>
        </r>
        <r>
          <rPr>
            <sz val="8"/>
            <color indexed="81"/>
            <rFont val="Tahoma"/>
          </rPr>
          <t xml:space="preserve">
</t>
        </r>
      </text>
    </comment>
    <comment ref="H10" authorId="0">
      <text>
        <r>
          <rPr>
            <b/>
            <sz val="8"/>
            <color indexed="81"/>
            <rFont val="Tahoma"/>
            <family val="2"/>
          </rPr>
          <t>Dieses Resultat zeigt wieviele Zigaretten, in Ihrem Betrieb, täglich geraucht werden</t>
        </r>
        <r>
          <rPr>
            <sz val="8"/>
            <color indexed="81"/>
            <rFont val="Tahoma"/>
          </rPr>
          <t xml:space="preserve">
</t>
        </r>
      </text>
    </comment>
    <comment ref="J10" authorId="0">
      <text>
        <r>
          <rPr>
            <b/>
            <sz val="8"/>
            <color indexed="81"/>
            <rFont val="Tahoma"/>
            <family val="2"/>
          </rPr>
          <t>Dieses Resultat zeigt wieviele Zigaretten pro Jahr in Ihrem Betrieb geraucht werden.</t>
        </r>
        <r>
          <rPr>
            <sz val="8"/>
            <color indexed="81"/>
            <rFont val="Tahoma"/>
          </rPr>
          <t xml:space="preserve">
</t>
        </r>
      </text>
    </comment>
    <comment ref="B21" authorId="0">
      <text>
        <r>
          <rPr>
            <b/>
            <sz val="8"/>
            <color indexed="81"/>
            <rFont val="Tahoma"/>
            <family val="2"/>
          </rPr>
          <t>Hier geben Sie die Zeit in Minuten ein, die im Durchschnitt ein  Raucher   brauchen, um an den jeztigen Rauchplatz zu gelangen.
/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 xml:space="preserve">Hier geben Sie die Zeit  in Minuten einer durchschnittlichen Rauchpause ein.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Vergessen Sie dabei  die Unterhaltung nicht, wenn sich Mitarbeiter an einem Ort treffen.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Für den Rückweg gilt das gleiche wie für den Hinweg.</t>
        </r>
      </text>
    </comment>
    <comment ref="E30" authorId="0">
      <text>
        <r>
          <rPr>
            <b/>
            <sz val="8"/>
            <color indexed="81"/>
            <rFont val="Tahoma"/>
            <family val="2"/>
          </rPr>
          <t xml:space="preserve">Hier geben Sie ein,  was Sie, eine Mitarbeiterstunde im Schnitt kostet.
</t>
        </r>
      </text>
    </comment>
  </commentList>
</comments>
</file>

<file path=xl/comments2.xml><?xml version="1.0" encoding="utf-8"?>
<comments xmlns="http://schemas.openxmlformats.org/spreadsheetml/2006/main">
  <authors>
    <author>Kurt Oser</author>
  </authors>
  <commentList>
    <comment ref="B10" authorId="0">
      <text>
        <r>
          <rPr>
            <b/>
            <sz val="8"/>
            <color indexed="81"/>
            <rFont val="Tahoma"/>
            <family val="2"/>
          </rPr>
          <t xml:space="preserve">Geben Sie hier die Anzahl der Betriebsangehörigen ein.    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Füllen Sie die hellblauen Felder </t>
        </r>
        <r>
          <rPr>
            <sz val="8"/>
            <color indexed="8"/>
            <rFont val="Tahoma"/>
            <family val="2"/>
          </rPr>
          <t>(die anderen sind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gesperrt)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von links nach rechts und von oben nach unten auf.
Auch auf Blatt 2 müssen die hellblauen Felder aufgefüllt werden</t>
        </r>
      </text>
    </comment>
    <comment ref="C10" authorId="0">
      <text>
        <r>
          <rPr>
            <b/>
            <sz val="8"/>
            <color indexed="81"/>
            <rFont val="Tahoma"/>
            <family val="2"/>
          </rPr>
          <t>Hier geben Sie die Anzahl der Raucher / innen ein.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>Hier geben Sie die Anzahl Zigaretten ein, die nach Ihrer Meinung,  ein/e Raucher/in während der Arbeitszeit, 
pro Tag, 
in Ihrem Betrieb raucht.</t>
        </r>
        <r>
          <rPr>
            <sz val="8"/>
            <color indexed="81"/>
            <rFont val="Tahoma"/>
          </rPr>
          <t xml:space="preserve">
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Hier geben Sie die durchschnittlichen Arbeitstage, während eines
Arbeits-Jahres ein.</t>
        </r>
        <r>
          <rPr>
            <sz val="8"/>
            <color indexed="81"/>
            <rFont val="Tahoma"/>
          </rPr>
          <t xml:space="preserve">
</t>
        </r>
      </text>
    </comment>
    <comment ref="H10" authorId="0">
      <text>
        <r>
          <rPr>
            <b/>
            <sz val="8"/>
            <color indexed="81"/>
            <rFont val="Tahoma"/>
            <family val="2"/>
          </rPr>
          <t>Dieses Resultat zeigt wieviele Zigaretten, in Ihrem Betrieb, täglich geraucht werden</t>
        </r>
        <r>
          <rPr>
            <sz val="8"/>
            <color indexed="81"/>
            <rFont val="Tahoma"/>
          </rPr>
          <t xml:space="preserve">
</t>
        </r>
      </text>
    </comment>
    <comment ref="J10" authorId="0">
      <text>
        <r>
          <rPr>
            <b/>
            <sz val="8"/>
            <color indexed="81"/>
            <rFont val="Tahoma"/>
            <family val="2"/>
          </rPr>
          <t>Dieses Resultat zeigt wieviele Zigaretten pro Jahr in Ihrem Betrieb geraucht werden.</t>
        </r>
        <r>
          <rPr>
            <sz val="8"/>
            <color indexed="81"/>
            <rFont val="Tahoma"/>
          </rPr>
          <t xml:space="preserve">
</t>
        </r>
      </text>
    </comment>
    <comment ref="B21" authorId="0">
      <text>
        <r>
          <rPr>
            <b/>
            <sz val="8"/>
            <color indexed="81"/>
            <rFont val="Tahoma"/>
            <family val="2"/>
          </rPr>
          <t xml:space="preserve">Hier geben Sie die durchschnittliche Zeit in Minuten ein, die ein Mitarbeitender braucht um an den erlaubten Rauchplatz zu gelangen
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Hier geben Sie die durchschnittliche Verweilzeit am Raucherplatz in Minuten ein.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Vergessen Sie die Kommunikation nicht, denn es geht selten eine Person alleine zum Raucherplatz.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Der Rückweg ist meist gleich lang wie der Hinweg. Auch diese Zeit in Minuten eingeben</t>
        </r>
        <r>
          <rPr>
            <sz val="8"/>
            <color indexed="81"/>
            <rFont val="Tahoma"/>
          </rPr>
          <t xml:space="preserve">
</t>
        </r>
      </text>
    </comment>
    <comment ref="E30" authorId="0">
      <text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Hier müssen Sie eingeben, was Sie durchschnittlich ein/e Mitarbeiter/in pro Stunde kostet.
</t>
        </r>
      </text>
    </comment>
  </commentList>
</comments>
</file>

<file path=xl/comments3.xml><?xml version="1.0" encoding="utf-8"?>
<comments xmlns="http://schemas.openxmlformats.org/spreadsheetml/2006/main">
  <authors>
    <author>Kurt Oser</author>
  </authors>
  <commentList>
    <comment ref="F5" authorId="0">
      <text>
        <r>
          <rPr>
            <b/>
            <sz val="8"/>
            <color indexed="12"/>
            <rFont val="Tahoma"/>
            <family val="2"/>
          </rPr>
          <t>Dieser Betrag steht Ihnen, auf Grund Ihres Einsparungswunsches, im ersten Jahr für Massnahmen zur Verfügung,
wenn Sie sich für das Weiterrauchen lassen der Mitarbeiter/innen entscheiden können.</t>
        </r>
      </text>
    </comment>
    <comment ref="F11" authorId="0">
      <text>
        <r>
          <rPr>
            <b/>
            <sz val="8"/>
            <color indexed="81"/>
            <rFont val="Tahoma"/>
            <family val="2"/>
          </rPr>
          <t>geben Sie hier die Anzahl Smoke-Points ein, die Sie in Ihrem Betrieb,  für bis zu 4 Raucher, einrichten möchten.</t>
        </r>
        <r>
          <rPr>
            <sz val="8"/>
            <color indexed="81"/>
            <rFont val="Tahoma"/>
          </rPr>
          <t xml:space="preserve">
</t>
        </r>
      </text>
    </comment>
    <comment ref="F12" authorId="0">
      <text>
        <r>
          <rPr>
            <b/>
            <sz val="8"/>
            <color indexed="81"/>
            <rFont val="Tahoma"/>
            <family val="2"/>
          </rPr>
          <t>geben Sie hier die Anzahl Smoke-Points in dieser Grösse ein, die Sie in Ihrem Betrieb einrichten möchten.</t>
        </r>
        <r>
          <rPr>
            <sz val="8"/>
            <color indexed="81"/>
            <rFont val="Tahoma"/>
          </rPr>
          <t xml:space="preserve">
</t>
        </r>
      </text>
    </comment>
    <comment ref="F13" authorId="0">
      <text>
        <r>
          <rPr>
            <b/>
            <sz val="8"/>
            <color indexed="81"/>
            <rFont val="Tahoma"/>
            <family val="2"/>
          </rPr>
          <t>geben Sie hier die Anzahl Smoke-Points in dieser Grösse ein, die Sie in Ihrem Betrieb einrichten möchten.</t>
        </r>
        <r>
          <rPr>
            <sz val="8"/>
            <color indexed="81"/>
            <rFont val="Tahoma"/>
          </rPr>
          <t xml:space="preserve">
</t>
        </r>
      </text>
    </comment>
    <comment ref="F18" authorId="0">
      <text>
        <r>
          <rPr>
            <b/>
            <sz val="8"/>
            <color indexed="81"/>
            <rFont val="Tahoma"/>
            <family val="2"/>
          </rPr>
          <t xml:space="preserve">geben Sie hier die Anzahl Räume dieser Grösse ein, die Sie in Ihrem Betrieb als Raucherraum einrichten möchten.
</t>
        </r>
      </text>
    </comment>
    <comment ref="F19" authorId="0">
      <text>
        <r>
          <rPr>
            <b/>
            <sz val="8"/>
            <color indexed="81"/>
            <rFont val="Tahoma"/>
            <family val="2"/>
          </rPr>
          <t>geben Sie hier die Anzahl Räume dieser Grösse ein, die Sie in Ihrem Betrieb als Raucherraum einrichten möchten.</t>
        </r>
        <r>
          <rPr>
            <sz val="8"/>
            <color indexed="81"/>
            <rFont val="Tahoma"/>
          </rPr>
          <t xml:space="preserve">
</t>
        </r>
      </text>
    </comment>
    <comment ref="F20" authorId="0">
      <text>
        <r>
          <rPr>
            <b/>
            <sz val="8"/>
            <color indexed="81"/>
            <rFont val="Tahoma"/>
            <family val="2"/>
          </rPr>
          <t>geben Sie hier die Anzahl Räume dieser Grösse ein, die Sie in Ihrem Betrieb als Raucherraum einrichten möchten.</t>
        </r>
        <r>
          <rPr>
            <sz val="8"/>
            <color indexed="81"/>
            <rFont val="Tahoma"/>
          </rPr>
          <t xml:space="preserve">
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geben Sie hier die Anzahl Räume dieser Grösse ein, die Sie in Ihrem Betrieb als Raucherraum einrichten möchten.</t>
        </r>
        <r>
          <rPr>
            <sz val="8"/>
            <color indexed="81"/>
            <rFont val="Tahoma"/>
          </rPr>
          <t xml:space="preserve">
</t>
        </r>
      </text>
    </comment>
    <comment ref="G27" authorId="0">
      <text>
        <r>
          <rPr>
            <b/>
            <sz val="8"/>
            <color indexed="81"/>
            <rFont val="Tahoma"/>
            <family val="2"/>
          </rPr>
          <t>Das ist der Prozentsatz der Einsparung, die Sie gewählt haben</t>
        </r>
        <r>
          <rPr>
            <sz val="8"/>
            <color indexed="81"/>
            <rFont val="Tahoma"/>
          </rPr>
          <t xml:space="preserve">
</t>
        </r>
      </text>
    </comment>
    <comment ref="G28" authorId="0">
      <text>
        <r>
          <rPr>
            <b/>
            <sz val="8"/>
            <color indexed="81"/>
            <rFont val="Tahoma"/>
            <family val="2"/>
          </rPr>
          <t>auf Grund der gewünschten Kosteneinsparung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steht Ihnen demnach dieser Betrag für die
Realisierung zur Verfügung</t>
        </r>
      </text>
    </comment>
    <comment ref="G32" authorId="0">
      <text>
        <r>
          <rPr>
            <b/>
            <sz val="8"/>
            <color indexed="81"/>
            <rFont val="Tahoma"/>
            <family val="2"/>
          </rPr>
          <t>Diesen Betrag müssen Sie jährlich für den Unterhalt, für alle von Ihnen getroffenen Massnahmen, aufwenden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<sst xmlns="http://schemas.openxmlformats.org/spreadsheetml/2006/main" count="227" uniqueCount="126">
  <si>
    <t>Zigaretten</t>
  </si>
  <si>
    <t>pro Tag</t>
  </si>
  <si>
    <t>Wegzeit:</t>
  </si>
  <si>
    <t>Rauchen:</t>
  </si>
  <si>
    <t>in Minuten</t>
  </si>
  <si>
    <t>Abwesenheit</t>
  </si>
  <si>
    <t>pro</t>
  </si>
  <si>
    <t>aller</t>
  </si>
  <si>
    <t>In Ihrem</t>
  </si>
  <si>
    <t>Betrieb:</t>
  </si>
  <si>
    <t>in Stunden</t>
  </si>
  <si>
    <t>Hinweg:</t>
  </si>
  <si>
    <t>Rückweg:</t>
  </si>
  <si>
    <t>in € / CHF</t>
  </si>
  <si>
    <t>Anzahl</t>
  </si>
  <si>
    <t>einzelnem</t>
  </si>
  <si>
    <t xml:space="preserve">CHF / € </t>
  </si>
  <si>
    <t>Rauchendem</t>
  </si>
  <si>
    <t>Rauchenden</t>
  </si>
  <si>
    <t>CHF / €</t>
  </si>
  <si>
    <t xml:space="preserve"> </t>
  </si>
  <si>
    <t>ASPEKT - ABWESENHEIT VOM ARBEITSPLATZ</t>
  </si>
  <si>
    <t>ASPEKT - BETRIEBSWIRTSCHAFTLICHE RECHNUNG:</t>
  </si>
  <si>
    <t>davon</t>
  </si>
  <si>
    <t>Prozent</t>
  </si>
  <si>
    <t xml:space="preserve">pro Tag </t>
  </si>
  <si>
    <t>täglich</t>
  </si>
  <si>
    <t>Mitarbeiter/innen</t>
  </si>
  <si>
    <t>des Arbeitsplatzes</t>
  </si>
  <si>
    <t>durch das Verlassen</t>
  </si>
  <si>
    <t>entstehen Kosten</t>
  </si>
  <si>
    <t>von rund</t>
  </si>
  <si>
    <t>sind:</t>
  </si>
  <si>
    <t>Betrieb</t>
  </si>
  <si>
    <t>das</t>
  </si>
  <si>
    <t>im Schnitt</t>
  </si>
  <si>
    <t xml:space="preserve">raucht   </t>
  </si>
  <si>
    <t>jede/r ca.:</t>
  </si>
  <si>
    <t>In Ihrem Fall</t>
  </si>
  <si>
    <t>arbeitet man</t>
  </si>
  <si>
    <t>im Jahr</t>
  </si>
  <si>
    <t xml:space="preserve"> Tage</t>
  </si>
  <si>
    <t>Raucher/innen</t>
  </si>
  <si>
    <t xml:space="preserve">Alle </t>
  </si>
  <si>
    <t>zusammen</t>
  </si>
  <si>
    <t>rauchen pro Tag</t>
  </si>
  <si>
    <t>sind</t>
  </si>
  <si>
    <t>ASPEKT - MITARBEITER/INNEN UND ZIGARETTEN</t>
  </si>
  <si>
    <t>aller Rauchenden</t>
  </si>
  <si>
    <t xml:space="preserve">                               Durchschnittlicher</t>
  </si>
  <si>
    <t>Ihrem Betrieb</t>
  </si>
  <si>
    <t>ein Verlust von</t>
  </si>
  <si>
    <t>jährlich</t>
  </si>
  <si>
    <t>Stundensatz</t>
  </si>
  <si>
    <t>eines/r Raucher/in</t>
  </si>
  <si>
    <t>aller Raucher/innen</t>
  </si>
  <si>
    <t>das Rauchen</t>
  </si>
  <si>
    <t xml:space="preserve">aller entsteht </t>
  </si>
  <si>
    <r>
      <t>Die grauen Zahlen oder Beträge sind Beispiel-Werte.</t>
    </r>
    <r>
      <rPr>
        <b/>
        <i/>
        <sz val="16"/>
        <color indexed="8"/>
        <rFont val="Calibri"/>
        <family val="2"/>
      </rPr>
      <t xml:space="preserve"> Alle Zahlen</t>
    </r>
    <r>
      <rPr>
        <b/>
        <i/>
        <sz val="16"/>
        <rFont val="Calibri"/>
        <family val="2"/>
      </rPr>
      <t xml:space="preserve"> in den anderen, farbigen </t>
    </r>
    <r>
      <rPr>
        <b/>
        <i/>
        <sz val="16"/>
        <color indexed="8"/>
        <rFont val="Calibri"/>
        <family val="2"/>
      </rPr>
      <t>Feldern sind Ergebnisse.</t>
    </r>
  </si>
  <si>
    <t>Wegzeit jetzt in:</t>
  </si>
  <si>
    <t>Rauchen jetzt in:</t>
  </si>
  <si>
    <t>ASPEKT - BETRIEBSWIRTSCHAFTLICHE RECHNUNG MIT INDOOR-RAUCHERPOINT'S ODER FUMOIRS:</t>
  </si>
  <si>
    <t>Raucher/in</t>
  </si>
  <si>
    <t>einzelnem/r</t>
  </si>
  <si>
    <t xml:space="preserve">Bisheriger, jährlicher Verlust: </t>
  </si>
  <si>
    <t>Rauchpause:</t>
  </si>
  <si>
    <t>durch</t>
  </si>
  <si>
    <t>jetzt nur noch</t>
  </si>
  <si>
    <t>geben Sie jetzt die, für Sie maximalen Zeiten ein</t>
  </si>
  <si>
    <t>jährliche</t>
  </si>
  <si>
    <t>Preisvorgabe</t>
  </si>
  <si>
    <t>Unterhaltskosten</t>
  </si>
  <si>
    <t>ca.</t>
  </si>
  <si>
    <t>für   6 Raucher</t>
  </si>
  <si>
    <t>für 10 Raucher</t>
  </si>
  <si>
    <t xml:space="preserve">Kosten aller Smoke-Points zusammen: </t>
  </si>
  <si>
    <t>Kosten</t>
  </si>
  <si>
    <r>
      <t>für Rauminhalte von  0 m</t>
    </r>
    <r>
      <rPr>
        <b/>
        <sz val="11"/>
        <color indexed="8"/>
        <rFont val="Arial"/>
      </rPr>
      <t>³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bis</t>
    </r>
  </si>
  <si>
    <r>
      <t>60 m</t>
    </r>
    <r>
      <rPr>
        <sz val="11"/>
        <color indexed="8"/>
        <rFont val="Arial"/>
      </rPr>
      <t>³</t>
    </r>
  </si>
  <si>
    <r>
      <t>60  m</t>
    </r>
    <r>
      <rPr>
        <b/>
        <sz val="11"/>
        <color indexed="8"/>
        <rFont val="Arial"/>
      </rPr>
      <t>³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bis</t>
    </r>
  </si>
  <si>
    <r>
      <t>100 m</t>
    </r>
    <r>
      <rPr>
        <sz val="11"/>
        <color indexed="8"/>
        <rFont val="Arial"/>
      </rPr>
      <t>³</t>
    </r>
  </si>
  <si>
    <r>
      <t>100 m</t>
    </r>
    <r>
      <rPr>
        <b/>
        <sz val="11"/>
        <color indexed="8"/>
        <rFont val="Arial"/>
      </rPr>
      <t>³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bis</t>
    </r>
  </si>
  <si>
    <r>
      <t>125 m</t>
    </r>
    <r>
      <rPr>
        <sz val="11"/>
        <color indexed="8"/>
        <rFont val="Arial"/>
      </rPr>
      <t>³</t>
    </r>
  </si>
  <si>
    <r>
      <t>ab 125 m</t>
    </r>
    <r>
      <rPr>
        <b/>
        <sz val="11"/>
        <color indexed="8"/>
        <rFont val="Arial"/>
      </rPr>
      <t>³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bis</t>
    </r>
  </si>
  <si>
    <r>
      <t>250 m</t>
    </r>
    <r>
      <rPr>
        <sz val="11"/>
        <color indexed="8"/>
        <rFont val="Arial"/>
      </rPr>
      <t>³</t>
    </r>
  </si>
  <si>
    <t>Kosten Umrüsten aller Zimmer:</t>
  </si>
  <si>
    <t xml:space="preserve">Kosten all Ihrer Massnahmen: </t>
  </si>
  <si>
    <t>AMORTISATION:</t>
  </si>
  <si>
    <t xml:space="preserve"> CHF / €</t>
  </si>
  <si>
    <t xml:space="preserve">  CHF / €  für Massnahmen zur Verfügung</t>
  </si>
  <si>
    <t xml:space="preserve">SIE HABEN FÜR INDOOR-RAUCHERPOINT'S ODER FUMOIRS WAREN IM WERT VON : </t>
  </si>
  <si>
    <t xml:space="preserve">  CHF / €  AUSGELESEN</t>
  </si>
  <si>
    <t xml:space="preserve">  CHF / € PRO JAHR</t>
  </si>
  <si>
    <t xml:space="preserve">Es stehen Ihnen also im ersten Jahr; </t>
  </si>
  <si>
    <t xml:space="preserve">  Zu den unumgänglichen Verlusten die, die Raucher, auch nach dem Einrichten von Raucherpoints oder Fumoirs verursachen, kommen in den folgenden</t>
  </si>
  <si>
    <t xml:space="preserve">  Jahren nur noch die jährlichen Unterhalts- und Servicekosten für die Raucherpoints oder Fumoirs hinzu.       Der verlust wird sich bei:</t>
  </si>
  <si>
    <t>Anzahl Points</t>
  </si>
  <si>
    <t>Anzahl Räume</t>
  </si>
  <si>
    <t>Aufrüsten von bestehenden Räumen in Fumoirs</t>
  </si>
  <si>
    <t>zu Fumoirs</t>
  </si>
  <si>
    <t xml:space="preserve">Beispiel, Einbau von Smoke-Points auf Etagen oder in Gängen. </t>
  </si>
  <si>
    <t xml:space="preserve">AUF GRUND DER KÜRZEREN WEGE  UND DEN KÜRZEREN PAUSEN STEHEN IHNEN NUN: </t>
  </si>
  <si>
    <t xml:space="preserve">   CHF / €   für Massnahmen zur Verfügung.</t>
  </si>
  <si>
    <t xml:space="preserve">VORSCHLÄGE ZUR LÖSUNG MIT NACHSTEHENDEN MASSNAHMEN: </t>
  </si>
  <si>
    <t xml:space="preserve">Sie sehen selbst, mit der Differenz könnten Sie locker Raucherpoint's und/oder Fumoirs einrichten. Es stehen Ihnen  </t>
  </si>
  <si>
    <t>Experimentieren Sie nun mit diesem Betrag auf dem nächsten Blatt, egal ob mit Raucherpoints und/oder Fumoirs.</t>
  </si>
  <si>
    <r>
      <t xml:space="preserve">Es können nur Werte in die hellblau unterlegten Felder eingegeben werden. </t>
    </r>
    <r>
      <rPr>
        <b/>
        <i/>
        <u/>
        <sz val="16"/>
        <rFont val="Calibri"/>
        <family val="2"/>
      </rPr>
      <t>Die anderen Felder sind gesperrt.</t>
    </r>
    <r>
      <rPr>
        <b/>
        <i/>
        <u/>
        <sz val="16"/>
        <color indexed="40"/>
        <rFont val="Calibri"/>
        <family val="2"/>
      </rPr>
      <t xml:space="preserve"> </t>
    </r>
  </si>
  <si>
    <r>
      <t>Auch hier können nur die Werte in den hellblauen Feldern geändert werden.</t>
    </r>
    <r>
      <rPr>
        <b/>
        <i/>
        <u/>
        <sz val="16"/>
        <rFont val="Calibri"/>
        <family val="2"/>
      </rPr>
      <t xml:space="preserve"> Die anderen Felder sind gesperrt.</t>
    </r>
    <r>
      <rPr>
        <b/>
        <i/>
        <u/>
        <sz val="16"/>
        <color indexed="40"/>
        <rFont val="Calibri"/>
        <family val="2"/>
      </rPr>
      <t xml:space="preserve"> </t>
    </r>
  </si>
  <si>
    <r>
      <t xml:space="preserve">Es können nur Werte in die hellblau unterlegten Felder eingegeben werden. </t>
    </r>
    <r>
      <rPr>
        <b/>
        <i/>
        <u/>
        <sz val="16"/>
        <rFont val="Calibri"/>
        <family val="2"/>
      </rPr>
      <t>Die anderen Felder sind gesperrt.</t>
    </r>
  </si>
  <si>
    <t xml:space="preserve">Grösse </t>
  </si>
  <si>
    <t>bis   4 Raucher</t>
  </si>
  <si>
    <t xml:space="preserve">  CHF / €  rechnen</t>
  </si>
  <si>
    <t xml:space="preserve">dank der kürzeren Wegzeiten und kürzeren Rauchpausen beträgt der Verlust nur noch: </t>
  </si>
  <si>
    <r>
      <t xml:space="preserve">ASPEKT - ABWESENHEIT VOM ARBEITSPLATZ,  MIT INDOOR-RAUCHERPOINT'S ODER FUMOIRS,    </t>
    </r>
    <r>
      <rPr>
        <b/>
        <u/>
        <sz val="11"/>
        <color indexed="10"/>
        <rFont val="Calibri"/>
        <family val="2"/>
      </rPr>
      <t>ÄNDERN SIE DAZU DIE WERTE IN DEN BLAUEN FELDERN</t>
    </r>
  </si>
  <si>
    <t xml:space="preserve"> Alle anderen Grund-Daten, auf der Seite, sind schon übernommen worden.</t>
  </si>
  <si>
    <t xml:space="preserve">BIS JETZT HATTEN SIE, WEGEN DEN RAUCHENDEN MITARBEITERN, EINEN VERLUST VON: </t>
  </si>
  <si>
    <t xml:space="preserve">Dank der kürzeren Wege und Pausen müssten Sie jetzt nur noch mit einem Verlust von: </t>
  </si>
  <si>
    <t xml:space="preserve">TROTZ ANSCHAFFUNG RAUCHERPOINT'S UND/ODER FUMOIRS VERRINGERT SICH DER VERLUST UM:  </t>
  </si>
  <si>
    <t xml:space="preserve">  CHF / €  IM 1. JAHR NACH DER EINRICHTUNG</t>
  </si>
  <si>
    <t xml:space="preserve">Für den Unterhalt und Service, für alle ausgesuchten Raucherpoints und Fumoirs, müssten Sie:   </t>
  </si>
  <si>
    <t xml:space="preserve">  CHF / €  pro Jahr aufwenden</t>
  </si>
  <si>
    <t xml:space="preserve">  CHF / € pro Jahr einsparen</t>
  </si>
  <si>
    <r>
      <t xml:space="preserve">  pro Jahr einpendeln.                                              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Demzufolge wird die Firma gegenüber vorher, danach</t>
    </r>
    <r>
      <rPr>
        <b/>
        <sz val="11"/>
        <color indexed="8"/>
        <rFont val="Calibri"/>
        <family val="2"/>
      </rPr>
      <t>:</t>
    </r>
    <r>
      <rPr>
        <b/>
        <sz val="11"/>
        <color indexed="17"/>
        <rFont val="Calibri"/>
        <family val="2"/>
      </rPr>
      <t xml:space="preserve">   </t>
    </r>
  </si>
  <si>
    <r>
      <t>danach sollten Sie im zweiten Blatt</t>
    </r>
    <r>
      <rPr>
        <b/>
        <sz val="11"/>
        <color indexed="8"/>
        <rFont val="Calibri"/>
        <family val="2"/>
      </rPr>
      <t xml:space="preserve"> " Ändern der Zeit für Weg + Pause "</t>
    </r>
    <r>
      <rPr>
        <b/>
        <sz val="11"/>
        <color indexed="10"/>
        <rFont val="Calibri"/>
        <family val="2"/>
      </rPr>
      <t xml:space="preserve">  diese Werte ändern.</t>
    </r>
  </si>
  <si>
    <r>
      <t xml:space="preserve">Wenn Sie das letzte hellblaue Feld auf dieser Seite ausgefüllt haben, </t>
    </r>
    <r>
      <rPr>
        <b/>
        <sz val="11"/>
        <color indexed="10"/>
        <rFont val="Calibri"/>
        <family val="2"/>
      </rPr>
      <t xml:space="preserve">müssen Sie zuerst </t>
    </r>
    <r>
      <rPr>
        <b/>
        <sz val="11"/>
        <color indexed="8"/>
        <rFont val="Calibri"/>
        <family val="2"/>
      </rPr>
      <t>die beiden anderen Seiten anschauen und</t>
    </r>
    <r>
      <rPr>
        <b/>
        <sz val="11"/>
        <color indexed="10"/>
        <rFont val="Calibri"/>
        <family val="2"/>
      </rPr>
      <t xml:space="preserve"> die Werte vergleichen, erst</t>
    </r>
  </si>
  <si>
    <t xml:space="preserve"> CHF / €  zur Verfügung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</si>
</sst>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CHF &quot;\ #,##0.00"/>
  </numFmts>
  <fonts count="3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30"/>
      <name val="Calibri"/>
      <family val="2"/>
    </font>
    <font>
      <u/>
      <sz val="11"/>
      <color indexed="30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sz val="8"/>
      <name val="Calibri"/>
      <family val="2"/>
    </font>
    <font>
      <u/>
      <sz val="11"/>
      <color indexed="10"/>
      <name val="Calibri"/>
      <family val="2"/>
    </font>
    <font>
      <sz val="8"/>
      <color indexed="81"/>
      <name val="Tahoma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i/>
      <u/>
      <sz val="16"/>
      <color indexed="40"/>
      <name val="Calibri"/>
      <family val="2"/>
    </font>
    <font>
      <sz val="11"/>
      <color indexed="40"/>
      <name val="Calibri"/>
      <family val="2"/>
    </font>
    <font>
      <b/>
      <sz val="11"/>
      <color indexed="8"/>
      <name val="Calibri"/>
      <family val="2"/>
    </font>
    <font>
      <b/>
      <i/>
      <u/>
      <sz val="16"/>
      <color indexed="23"/>
      <name val="Calibri"/>
      <family val="2"/>
    </font>
    <font>
      <sz val="11"/>
      <color indexed="23"/>
      <name val="Calibri"/>
      <family val="2"/>
    </font>
    <font>
      <b/>
      <i/>
      <sz val="16"/>
      <name val="Calibri"/>
      <family val="2"/>
    </font>
    <font>
      <b/>
      <i/>
      <sz val="16"/>
      <color indexed="8"/>
      <name val="Calibri"/>
      <family val="2"/>
    </font>
    <font>
      <sz val="11"/>
      <color indexed="55"/>
      <name val="Calibri"/>
      <family val="2"/>
    </font>
    <font>
      <b/>
      <u/>
      <sz val="11"/>
      <color indexed="12"/>
      <name val="Calibri"/>
      <family val="2"/>
    </font>
    <font>
      <sz val="11"/>
      <color indexed="12"/>
      <name val="Calibri"/>
      <family val="2"/>
    </font>
    <font>
      <u/>
      <sz val="11"/>
      <color indexed="1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b/>
      <sz val="11"/>
      <color indexed="12"/>
      <name val="Calibri"/>
      <family val="2"/>
    </font>
    <font>
      <b/>
      <sz val="11"/>
      <color indexed="8"/>
      <name val="Arial"/>
    </font>
    <font>
      <sz val="11"/>
      <color indexed="8"/>
      <name val="Arial"/>
    </font>
    <font>
      <b/>
      <sz val="11"/>
      <color indexed="48"/>
      <name val="Calibri"/>
      <family val="2"/>
    </font>
    <font>
      <b/>
      <u/>
      <sz val="11"/>
      <color indexed="8"/>
      <name val="Calibri"/>
      <family val="2"/>
    </font>
    <font>
      <b/>
      <sz val="11"/>
      <color indexed="17"/>
      <name val="Calibri"/>
      <family val="2"/>
    </font>
    <font>
      <b/>
      <sz val="8"/>
      <color indexed="12"/>
      <name val="Tahoma"/>
      <family val="2"/>
    </font>
    <font>
      <sz val="11"/>
      <name val="Calibri"/>
      <family val="2"/>
    </font>
    <font>
      <b/>
      <i/>
      <u/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1" xfId="0" applyBorder="1"/>
    <xf numFmtId="0" fontId="0" fillId="0" borderId="0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left"/>
    </xf>
    <xf numFmtId="4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8" fillId="0" borderId="0" xfId="0" applyFont="1"/>
    <xf numFmtId="3" fontId="0" fillId="3" borderId="2" xfId="0" applyNumberForma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3" fontId="0" fillId="3" borderId="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7" fillId="0" borderId="4" xfId="0" applyFont="1" applyBorder="1" applyAlignment="1">
      <alignment horizontal="center"/>
    </xf>
    <xf numFmtId="3" fontId="0" fillId="3" borderId="7" xfId="0" applyNumberForma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0" xfId="0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0" fontId="0" fillId="0" borderId="5" xfId="0" applyBorder="1"/>
    <xf numFmtId="4" fontId="0" fillId="3" borderId="2" xfId="0" applyNumberFormat="1" applyFont="1" applyFill="1" applyBorder="1" applyAlignment="1" applyProtection="1">
      <alignment horizontal="center"/>
      <protection locked="0"/>
    </xf>
    <xf numFmtId="1" fontId="24" fillId="0" borderId="3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3" fontId="24" fillId="0" borderId="4" xfId="0" applyNumberFormat="1" applyFont="1" applyBorder="1" applyAlignment="1">
      <alignment horizontal="center"/>
    </xf>
    <xf numFmtId="4" fontId="21" fillId="0" borderId="5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2" fontId="0" fillId="2" borderId="7" xfId="0" applyNumberFormat="1" applyFill="1" applyBorder="1" applyAlignment="1" applyProtection="1">
      <alignment horizontal="center"/>
    </xf>
    <xf numFmtId="4" fontId="4" fillId="4" borderId="2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3" fontId="0" fillId="5" borderId="6" xfId="0" applyNumberFormat="1" applyFill="1" applyBorder="1" applyAlignment="1" applyProtection="1">
      <alignment horizontal="center"/>
    </xf>
    <xf numFmtId="3" fontId="0" fillId="5" borderId="7" xfId="0" applyNumberFormat="1" applyFill="1" applyBorder="1" applyAlignment="1" applyProtection="1">
      <alignment horizontal="center"/>
    </xf>
    <xf numFmtId="2" fontId="0" fillId="5" borderId="7" xfId="0" applyNumberFormat="1" applyFill="1" applyBorder="1" applyAlignment="1" applyProtection="1">
      <alignment horizontal="center"/>
    </xf>
    <xf numFmtId="3" fontId="0" fillId="5" borderId="2" xfId="0" applyNumberFormat="1" applyFill="1" applyBorder="1" applyAlignment="1" applyProtection="1">
      <alignment horizontal="center"/>
    </xf>
    <xf numFmtId="4" fontId="4" fillId="5" borderId="2" xfId="0" applyNumberFormat="1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/>
    <xf numFmtId="9" fontId="5" fillId="0" borderId="0" xfId="0" applyNumberFormat="1" applyFont="1" applyAlignment="1">
      <alignment horizontal="center"/>
    </xf>
    <xf numFmtId="3" fontId="30" fillId="2" borderId="15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165" fontId="0" fillId="0" borderId="0" xfId="0" applyNumberForma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30" fillId="0" borderId="0" xfId="0" applyFont="1"/>
    <xf numFmtId="0" fontId="1" fillId="0" borderId="0" xfId="0" applyFont="1" applyAlignment="1">
      <alignment horizontal="right"/>
    </xf>
    <xf numFmtId="4" fontId="0" fillId="0" borderId="0" xfId="0" applyNumberFormat="1" applyBorder="1" applyAlignment="1">
      <alignment horizontal="center"/>
    </xf>
    <xf numFmtId="3" fontId="4" fillId="3" borderId="2" xfId="0" applyNumberFormat="1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4" fontId="4" fillId="5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left"/>
    </xf>
    <xf numFmtId="0" fontId="35" fillId="0" borderId="0" xfId="0" applyFont="1" applyAlignment="1">
      <alignment horizontal="left"/>
    </xf>
    <xf numFmtId="3" fontId="8" fillId="0" borderId="2" xfId="0" applyNumberFormat="1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1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" fontId="4" fillId="5" borderId="0" xfId="0" applyNumberFormat="1" applyFont="1" applyFill="1" applyBorder="1" applyAlignment="1">
      <alignment horizontal="center"/>
    </xf>
    <xf numFmtId="3" fontId="35" fillId="0" borderId="2" xfId="0" applyNumberFormat="1" applyFont="1" applyBorder="1" applyAlignment="1">
      <alignment horizontal="center"/>
    </xf>
    <xf numFmtId="4" fontId="4" fillId="6" borderId="2" xfId="0" applyNumberFormat="1" applyFont="1" applyFill="1" applyBorder="1" applyAlignment="1">
      <alignment horizontal="center"/>
    </xf>
    <xf numFmtId="4" fontId="33" fillId="6" borderId="2" xfId="0" applyNumberFormat="1" applyFont="1" applyFill="1" applyBorder="1" applyAlignment="1">
      <alignment horizontal="center"/>
    </xf>
    <xf numFmtId="4" fontId="4" fillId="6" borderId="15" xfId="0" applyNumberFormat="1" applyFont="1" applyFill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4" fillId="6" borderId="17" xfId="0" applyNumberFormat="1" applyFont="1" applyFill="1" applyBorder="1" applyAlignment="1">
      <alignment horizontal="center"/>
    </xf>
    <xf numFmtId="3" fontId="30" fillId="0" borderId="15" xfId="0" applyNumberFormat="1" applyFont="1" applyBorder="1" applyAlignment="1">
      <alignment horizontal="center"/>
    </xf>
    <xf numFmtId="3" fontId="37" fillId="0" borderId="15" xfId="0" applyNumberFormat="1" applyFont="1" applyBorder="1" applyAlignment="1">
      <alignment horizontal="center"/>
    </xf>
    <xf numFmtId="0" fontId="25" fillId="0" borderId="0" xfId="0" applyFont="1" applyAlignment="1"/>
    <xf numFmtId="3" fontId="4" fillId="7" borderId="2" xfId="0" applyNumberFormat="1" applyFont="1" applyFill="1" applyBorder="1" applyAlignment="1">
      <alignment horizontal="center"/>
    </xf>
    <xf numFmtId="4" fontId="21" fillId="5" borderId="0" xfId="0" applyNumberFormat="1" applyFont="1" applyFill="1" applyBorder="1" applyAlignment="1">
      <alignment horizontal="center"/>
    </xf>
    <xf numFmtId="4" fontId="21" fillId="5" borderId="0" xfId="0" applyNumberFormat="1" applyFont="1" applyFill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3" fontId="8" fillId="4" borderId="18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4" fontId="0" fillId="5" borderId="2" xfId="0" applyNumberFormat="1" applyFont="1" applyFill="1" applyBorder="1" applyAlignment="1" applyProtection="1">
      <alignment horizontal="center"/>
    </xf>
    <xf numFmtId="3" fontId="0" fillId="4" borderId="17" xfId="0" applyNumberFormat="1" applyFill="1" applyBorder="1" applyAlignment="1">
      <alignment horizontal="center"/>
    </xf>
    <xf numFmtId="3" fontId="8" fillId="5" borderId="16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4" fillId="0" borderId="0" xfId="0" applyFont="1" applyAlignment="1"/>
    <xf numFmtId="0" fontId="4" fillId="0" borderId="5" xfId="0" applyFont="1" applyBorder="1" applyAlignment="1"/>
    <xf numFmtId="0" fontId="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8" fillId="0" borderId="0" xfId="0" applyFont="1" applyBorder="1" applyAlignment="1"/>
    <xf numFmtId="0" fontId="4" fillId="0" borderId="0" xfId="0" applyFont="1" applyBorder="1" applyAlignment="1" applyProtection="1"/>
    <xf numFmtId="0" fontId="0" fillId="0" borderId="0" xfId="0" applyBorder="1" applyAlignment="1" applyProtection="1"/>
    <xf numFmtId="0" fontId="4" fillId="0" borderId="0" xfId="0" applyFont="1" applyBorder="1" applyAlignment="1"/>
    <xf numFmtId="0" fontId="9" fillId="0" borderId="0" xfId="0" applyFont="1" applyAlignment="1"/>
    <xf numFmtId="0" fontId="11" fillId="0" borderId="0" xfId="0" applyFont="1" applyAlignment="1"/>
    <xf numFmtId="0" fontId="0" fillId="0" borderId="0" xfId="0" applyAlignme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Border="1" applyAlignment="1"/>
    <xf numFmtId="0" fontId="20" fillId="0" borderId="0" xfId="0" applyFont="1" applyAlignment="1">
      <alignment horizontal="left"/>
    </xf>
    <xf numFmtId="0" fontId="25" fillId="0" borderId="0" xfId="0" applyFont="1" applyAlignment="1"/>
    <xf numFmtId="0" fontId="26" fillId="0" borderId="0" xfId="0" applyFont="1" applyAlignment="1"/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7" fillId="0" borderId="0" xfId="0" applyFont="1" applyAlignment="1"/>
    <xf numFmtId="0" fontId="30" fillId="0" borderId="0" xfId="0" applyFont="1" applyAlignment="1"/>
    <xf numFmtId="0" fontId="28" fillId="0" borderId="0" xfId="0" applyFont="1" applyBorder="1" applyAlignment="1">
      <alignment horizontal="right"/>
    </xf>
    <xf numFmtId="0" fontId="0" fillId="0" borderId="5" xfId="0" applyBorder="1" applyAlignment="1"/>
    <xf numFmtId="0" fontId="29" fillId="0" borderId="19" xfId="0" applyFont="1" applyBorder="1" applyAlignment="1">
      <alignment horizontal="right"/>
    </xf>
    <xf numFmtId="0" fontId="0" fillId="0" borderId="19" xfId="0" applyBorder="1" applyAlignment="1"/>
    <xf numFmtId="0" fontId="0" fillId="0" borderId="13" xfId="0" applyBorder="1" applyAlignment="1"/>
    <xf numFmtId="0" fontId="2" fillId="0" borderId="1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5" fontId="4" fillId="0" borderId="2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0" fontId="34" fillId="0" borderId="0" xfId="0" applyFont="1" applyAlignme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2" xfId="0" applyBorder="1" applyAlignment="1"/>
    <xf numFmtId="0" fontId="4" fillId="0" borderId="24" xfId="0" applyFont="1" applyBorder="1" applyAlignment="1"/>
    <xf numFmtId="4" fontId="4" fillId="5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5" fontId="30" fillId="0" borderId="24" xfId="0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164" fontId="4" fillId="0" borderId="20" xfId="0" applyNumberFormat="1" applyFont="1" applyBorder="1" applyAlignment="1">
      <alignment horizontal="left"/>
    </xf>
    <xf numFmtId="164" fontId="35" fillId="0" borderId="20" xfId="0" applyNumberFormat="1" applyFont="1" applyBorder="1" applyAlignment="1">
      <alignment horizontal="left"/>
    </xf>
    <xf numFmtId="0" fontId="28" fillId="0" borderId="0" xfId="0" applyFont="1" applyAlignment="1"/>
    <xf numFmtId="165" fontId="4" fillId="0" borderId="20" xfId="0" applyNumberFormat="1" applyFont="1" applyBorder="1" applyAlignment="1">
      <alignment horizontal="left"/>
    </xf>
    <xf numFmtId="3" fontId="30" fillId="0" borderId="0" xfId="0" applyNumberFormat="1" applyFont="1" applyBorder="1" applyAlignment="1">
      <alignment horizontal="right"/>
    </xf>
    <xf numFmtId="0" fontId="0" fillId="0" borderId="22" xfId="0" applyBorder="1" applyAlignment="1">
      <alignment horizontal="right"/>
    </xf>
    <xf numFmtId="0" fontId="4" fillId="0" borderId="20" xfId="0" applyFont="1" applyBorder="1" applyAlignment="1"/>
    <xf numFmtId="0" fontId="0" fillId="5" borderId="0" xfId="0" applyFill="1" applyAlignment="1"/>
    <xf numFmtId="165" fontId="4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29" fillId="0" borderId="0" xfId="0" applyFont="1" applyAlignment="1"/>
    <xf numFmtId="0" fontId="29" fillId="0" borderId="5" xfId="0" applyFont="1" applyBorder="1" applyAlignment="1"/>
    <xf numFmtId="4" fontId="35" fillId="0" borderId="0" xfId="0" applyNumberFormat="1" applyFont="1" applyBorder="1" applyAlignment="1">
      <alignment horizontal="right"/>
    </xf>
    <xf numFmtId="0" fontId="28" fillId="0" borderId="5" xfId="0" applyFont="1" applyBorder="1" applyAlignment="1"/>
    <xf numFmtId="165" fontId="35" fillId="0" borderId="0" xfId="0" applyNumberFormat="1" applyFont="1" applyBorder="1" applyAlignment="1">
      <alignment horizontal="left"/>
    </xf>
    <xf numFmtId="0" fontId="0" fillId="0" borderId="21" xfId="0" applyBorder="1" applyAlignment="1"/>
    <xf numFmtId="0" fontId="35" fillId="0" borderId="0" xfId="0" applyFont="1" applyAlignment="1">
      <alignment horizontal="left"/>
    </xf>
    <xf numFmtId="0" fontId="35" fillId="0" borderId="22" xfId="0" applyFont="1" applyBorder="1" applyAlignment="1">
      <alignment horizontal="left"/>
    </xf>
    <xf numFmtId="4" fontId="35" fillId="0" borderId="0" xfId="0" applyNumberFormat="1" applyFont="1" applyBorder="1" applyAlignment="1">
      <alignment horizontal="left"/>
    </xf>
    <xf numFmtId="0" fontId="28" fillId="0" borderId="0" xfId="0" applyFont="1" applyAlignment="1">
      <alignment horizontal="left"/>
    </xf>
    <xf numFmtId="0" fontId="8" fillId="0" borderId="2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4"/>
  <sheetViews>
    <sheetView showZeros="0" tabSelected="1" workbookViewId="0">
      <selection activeCell="B10" sqref="B10"/>
    </sheetView>
  </sheetViews>
  <sheetFormatPr defaultColWidth="11.42578125" defaultRowHeight="15"/>
  <cols>
    <col min="1" max="1" width="12.5703125" customWidth="1"/>
    <col min="2" max="2" width="17.42578125" customWidth="1"/>
    <col min="3" max="3" width="14.85546875" customWidth="1"/>
    <col min="4" max="4" width="14.5703125" customWidth="1"/>
    <col min="5" max="5" width="15.42578125" customWidth="1"/>
    <col min="6" max="7" width="13.85546875" customWidth="1"/>
    <col min="8" max="8" width="15.42578125" customWidth="1"/>
    <col min="9" max="9" width="12.42578125" bestFit="1" customWidth="1"/>
    <col min="10" max="10" width="12.28515625" customWidth="1"/>
  </cols>
  <sheetData>
    <row r="2" spans="1:11" ht="20.25" customHeight="1">
      <c r="A2" s="123" t="s">
        <v>106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1" ht="20.25" customHeight="1">
      <c r="A3" s="127" t="s">
        <v>58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1" ht="20.25" customHeight="1">
      <c r="A4" s="23"/>
      <c r="B4" s="24"/>
      <c r="C4" s="24"/>
      <c r="D4" s="24"/>
      <c r="E4" s="24"/>
      <c r="F4" s="24"/>
      <c r="G4" s="24"/>
      <c r="H4" s="24"/>
      <c r="I4" s="1"/>
      <c r="J4" s="1"/>
    </row>
    <row r="5" spans="1:11">
      <c r="A5" s="120" t="s">
        <v>47</v>
      </c>
      <c r="B5" s="120"/>
      <c r="C5" s="122"/>
    </row>
    <row r="6" spans="1:11">
      <c r="C6" s="26"/>
      <c r="D6" s="26"/>
      <c r="E6" s="18" t="s">
        <v>35</v>
      </c>
      <c r="F6" s="18" t="s">
        <v>8</v>
      </c>
      <c r="G6" s="10"/>
      <c r="H6" s="18" t="s">
        <v>43</v>
      </c>
      <c r="I6" s="10"/>
      <c r="J6" s="6"/>
    </row>
    <row r="7" spans="1:11">
      <c r="B7" s="7" t="s">
        <v>14</v>
      </c>
      <c r="C7" s="18" t="s">
        <v>23</v>
      </c>
      <c r="D7" s="18" t="s">
        <v>38</v>
      </c>
      <c r="E7" s="18" t="s">
        <v>36</v>
      </c>
      <c r="F7" s="18" t="s">
        <v>33</v>
      </c>
      <c r="G7" s="10"/>
      <c r="H7" s="18" t="s">
        <v>42</v>
      </c>
      <c r="I7" s="10"/>
      <c r="J7" s="18" t="s">
        <v>34</v>
      </c>
    </row>
    <row r="8" spans="1:11">
      <c r="B8" s="1" t="s">
        <v>27</v>
      </c>
      <c r="C8" s="27" t="s">
        <v>42</v>
      </c>
      <c r="D8" s="18" t="s">
        <v>32</v>
      </c>
      <c r="E8" s="18" t="s">
        <v>37</v>
      </c>
      <c r="F8" s="18" t="s">
        <v>39</v>
      </c>
      <c r="G8" s="10"/>
      <c r="H8" s="18" t="s">
        <v>44</v>
      </c>
      <c r="I8" s="10"/>
      <c r="J8" s="18" t="s">
        <v>46</v>
      </c>
    </row>
    <row r="9" spans="1:11">
      <c r="A9" s="8" t="s">
        <v>8</v>
      </c>
      <c r="B9" s="46">
        <v>100</v>
      </c>
      <c r="C9" s="42">
        <v>30</v>
      </c>
      <c r="D9" s="18"/>
      <c r="E9" s="43">
        <v>6</v>
      </c>
      <c r="F9" s="43">
        <v>220</v>
      </c>
      <c r="H9" s="18" t="s">
        <v>45</v>
      </c>
      <c r="J9" s="18" t="s">
        <v>40</v>
      </c>
    </row>
    <row r="10" spans="1:11" ht="15.75" thickBot="1">
      <c r="A10" s="8" t="s">
        <v>9</v>
      </c>
      <c r="B10" s="25">
        <v>0</v>
      </c>
      <c r="C10" s="28">
        <v>0</v>
      </c>
      <c r="D10" s="47" t="e">
        <f>C10*100/B10</f>
        <v>#DIV/0!</v>
      </c>
      <c r="E10" s="15">
        <v>0</v>
      </c>
      <c r="F10" s="15">
        <v>0</v>
      </c>
      <c r="H10" s="12">
        <f>C10*E10</f>
        <v>0</v>
      </c>
      <c r="J10" s="13">
        <f>F10*H10</f>
        <v>0</v>
      </c>
    </row>
    <row r="11" spans="1:11">
      <c r="A11" s="125"/>
      <c r="B11" s="126"/>
      <c r="C11" s="39"/>
      <c r="D11" s="29" t="s">
        <v>24</v>
      </c>
      <c r="E11" s="18" t="s">
        <v>0</v>
      </c>
      <c r="F11" s="18" t="s">
        <v>41</v>
      </c>
      <c r="H11" s="30" t="s">
        <v>0</v>
      </c>
      <c r="J11" s="18" t="s">
        <v>0</v>
      </c>
    </row>
    <row r="12" spans="1:11">
      <c r="A12" s="6"/>
      <c r="B12" s="6"/>
      <c r="C12" s="40"/>
      <c r="D12" s="18" t="s">
        <v>42</v>
      </c>
      <c r="E12" s="18" t="s">
        <v>25</v>
      </c>
      <c r="F12" s="18" t="s">
        <v>40</v>
      </c>
      <c r="G12" s="6"/>
      <c r="H12" s="6"/>
      <c r="I12" s="6"/>
      <c r="J12" s="6"/>
      <c r="K12" s="6"/>
    </row>
    <row r="13" spans="1:11" ht="15.75" thickBot="1">
      <c r="A13" s="5"/>
      <c r="B13" s="5"/>
      <c r="C13" s="5"/>
      <c r="D13" s="5"/>
      <c r="E13" s="19"/>
      <c r="F13" s="5"/>
      <c r="G13" s="5"/>
      <c r="H13" s="5"/>
      <c r="I13" s="5"/>
      <c r="J13" s="5"/>
      <c r="K13" s="6"/>
    </row>
    <row r="15" spans="1:11">
      <c r="A15" s="120" t="s">
        <v>21</v>
      </c>
      <c r="B15" s="120"/>
      <c r="C15" s="120"/>
      <c r="D15" s="120"/>
      <c r="G15" s="10"/>
    </row>
    <row r="16" spans="1:11">
      <c r="B16" s="10"/>
      <c r="C16" s="10"/>
      <c r="D16" s="10"/>
      <c r="E16" s="18" t="s">
        <v>5</v>
      </c>
      <c r="F16" s="18" t="s">
        <v>5</v>
      </c>
      <c r="G16" s="10"/>
      <c r="H16" s="31" t="s">
        <v>5</v>
      </c>
    </row>
    <row r="17" spans="1:10">
      <c r="B17" s="18" t="s">
        <v>2</v>
      </c>
      <c r="C17" s="18" t="s">
        <v>3</v>
      </c>
      <c r="D17" s="18" t="s">
        <v>2</v>
      </c>
      <c r="E17" s="18" t="s">
        <v>6</v>
      </c>
      <c r="F17" s="18" t="s">
        <v>7</v>
      </c>
      <c r="G17" s="10"/>
      <c r="H17" s="31" t="s">
        <v>7</v>
      </c>
    </row>
    <row r="18" spans="1:10">
      <c r="A18" s="2"/>
      <c r="B18" s="18" t="s">
        <v>4</v>
      </c>
      <c r="C18" s="18" t="s">
        <v>4</v>
      </c>
      <c r="D18" s="18" t="s">
        <v>4</v>
      </c>
      <c r="E18" s="18" t="s">
        <v>63</v>
      </c>
      <c r="F18" s="18" t="s">
        <v>18</v>
      </c>
      <c r="G18" s="10"/>
      <c r="H18" s="31" t="s">
        <v>18</v>
      </c>
    </row>
    <row r="19" spans="1:10">
      <c r="A19" s="9"/>
      <c r="B19" s="44">
        <v>5</v>
      </c>
      <c r="C19" s="44">
        <v>10</v>
      </c>
      <c r="D19" s="44">
        <v>5</v>
      </c>
      <c r="E19" s="18" t="s">
        <v>62</v>
      </c>
      <c r="F19" s="18" t="s">
        <v>26</v>
      </c>
      <c r="H19" s="31" t="s">
        <v>1</v>
      </c>
    </row>
    <row r="20" spans="1:10">
      <c r="A20" s="8"/>
      <c r="B20" s="18" t="s">
        <v>11</v>
      </c>
      <c r="C20" s="18" t="s">
        <v>65</v>
      </c>
      <c r="D20" s="18" t="s">
        <v>12</v>
      </c>
      <c r="E20" s="18" t="s">
        <v>4</v>
      </c>
      <c r="F20" s="18" t="s">
        <v>4</v>
      </c>
      <c r="H20" s="31" t="s">
        <v>10</v>
      </c>
    </row>
    <row r="21" spans="1:10">
      <c r="A21" s="8"/>
      <c r="B21" s="15">
        <v>0</v>
      </c>
      <c r="C21" s="15">
        <v>0</v>
      </c>
      <c r="D21" s="15">
        <v>0</v>
      </c>
      <c r="E21" s="13">
        <f>(B21+C21+D21)*E10</f>
        <v>0</v>
      </c>
      <c r="F21" s="13">
        <f>E21*C10</f>
        <v>0</v>
      </c>
      <c r="G21" s="8"/>
      <c r="H21" s="13">
        <f>F21/60</f>
        <v>0</v>
      </c>
      <c r="I21" s="8"/>
    </row>
    <row r="22" spans="1:10" ht="15.75" thickBot="1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thickBot="1">
      <c r="A24" s="120" t="s">
        <v>22</v>
      </c>
      <c r="B24" s="121"/>
      <c r="C24" s="121"/>
      <c r="D24" s="121"/>
      <c r="E24" s="122"/>
      <c r="F24" s="122"/>
      <c r="H24" s="16"/>
    </row>
    <row r="25" spans="1:10" ht="15.75" thickTop="1">
      <c r="A25" s="4"/>
      <c r="B25" s="3"/>
      <c r="C25" s="3"/>
      <c r="D25" s="119" t="s">
        <v>49</v>
      </c>
      <c r="E25" s="113"/>
      <c r="F25" s="114" t="s">
        <v>29</v>
      </c>
      <c r="G25" s="115"/>
      <c r="H25" s="35" t="s">
        <v>66</v>
      </c>
    </row>
    <row r="26" spans="1:10">
      <c r="B26" s="18" t="s">
        <v>5</v>
      </c>
      <c r="C26" s="10"/>
      <c r="D26" s="110" t="s">
        <v>53</v>
      </c>
      <c r="E26" s="111"/>
      <c r="F26" s="114" t="s">
        <v>28</v>
      </c>
      <c r="G26" s="115"/>
      <c r="H26" s="36" t="s">
        <v>56</v>
      </c>
      <c r="I26" s="33"/>
    </row>
    <row r="27" spans="1:10">
      <c r="B27" s="18" t="s">
        <v>48</v>
      </c>
      <c r="C27" s="10"/>
      <c r="D27" s="110" t="s">
        <v>54</v>
      </c>
      <c r="E27" s="111"/>
      <c r="F27" s="14" t="s">
        <v>55</v>
      </c>
      <c r="G27" s="34"/>
      <c r="H27" s="36" t="s">
        <v>57</v>
      </c>
      <c r="I27" s="21"/>
    </row>
    <row r="28" spans="1:10">
      <c r="B28" s="18" t="s">
        <v>1</v>
      </c>
      <c r="C28" s="10"/>
      <c r="D28" s="32"/>
      <c r="E28" s="22" t="s">
        <v>13</v>
      </c>
      <c r="F28" s="114" t="s">
        <v>30</v>
      </c>
      <c r="G28" s="115"/>
      <c r="H28" s="36" t="s">
        <v>50</v>
      </c>
      <c r="I28" s="21"/>
    </row>
    <row r="29" spans="1:10" ht="15.75" thickBot="1">
      <c r="A29" s="8"/>
      <c r="B29" s="17" t="s">
        <v>10</v>
      </c>
      <c r="D29" s="6"/>
      <c r="E29" s="45">
        <v>50</v>
      </c>
      <c r="F29" s="16" t="s">
        <v>31</v>
      </c>
      <c r="G29" s="34"/>
      <c r="H29" s="36" t="s">
        <v>51</v>
      </c>
    </row>
    <row r="30" spans="1:10" ht="15.75" thickBot="1">
      <c r="A30" s="8"/>
      <c r="B30" s="12">
        <f>H21</f>
        <v>0</v>
      </c>
      <c r="C30" s="112"/>
      <c r="D30" s="113"/>
      <c r="E30" s="41">
        <v>0</v>
      </c>
      <c r="F30" s="13">
        <f>ROUND((B30*E30)/5,2)*5</f>
        <v>0</v>
      </c>
      <c r="G30" s="11" t="s">
        <v>16</v>
      </c>
      <c r="H30" s="37">
        <f>F30*F10</f>
        <v>0</v>
      </c>
      <c r="I30" s="8" t="s">
        <v>19</v>
      </c>
    </row>
    <row r="31" spans="1:10" ht="15.75" thickBot="1">
      <c r="A31" s="5"/>
      <c r="B31" s="5"/>
      <c r="C31" s="5"/>
      <c r="D31" s="108"/>
      <c r="E31" s="109"/>
      <c r="F31" s="20" t="s">
        <v>1</v>
      </c>
      <c r="G31" s="5"/>
      <c r="H31" s="38" t="s">
        <v>52</v>
      </c>
      <c r="I31" s="5"/>
      <c r="J31" s="5"/>
    </row>
    <row r="32" spans="1:10">
      <c r="A32" s="117" t="s">
        <v>124</v>
      </c>
      <c r="B32" s="118"/>
      <c r="C32" s="118"/>
      <c r="D32" s="118"/>
      <c r="E32" s="118"/>
      <c r="F32" s="118"/>
      <c r="G32" s="118"/>
      <c r="H32" s="118"/>
      <c r="I32" s="118"/>
      <c r="J32" s="118"/>
    </row>
    <row r="33" spans="1:10">
      <c r="A33" s="116" t="s">
        <v>123</v>
      </c>
      <c r="B33" s="116"/>
      <c r="C33" s="116"/>
      <c r="D33" s="116"/>
      <c r="E33" s="116"/>
      <c r="F33" s="116"/>
      <c r="G33" s="116"/>
      <c r="H33" s="116"/>
      <c r="I33" s="116"/>
      <c r="J33" s="116"/>
    </row>
    <row r="34" spans="1:10">
      <c r="A34" s="107" t="s">
        <v>114</v>
      </c>
      <c r="B34" s="107"/>
      <c r="C34" s="107"/>
      <c r="D34" s="107"/>
      <c r="E34" s="107"/>
      <c r="F34" s="107"/>
      <c r="G34" s="107"/>
      <c r="H34" s="107"/>
      <c r="I34" s="107"/>
      <c r="J34" s="107"/>
    </row>
  </sheetData>
  <sheetProtection password="CF23" sheet="1"/>
  <mergeCells count="18">
    <mergeCell ref="A15:D15"/>
    <mergeCell ref="A2:J2"/>
    <mergeCell ref="A11:B11"/>
    <mergeCell ref="A5:C5"/>
    <mergeCell ref="A3:J3"/>
    <mergeCell ref="F25:G25"/>
    <mergeCell ref="F26:G26"/>
    <mergeCell ref="D25:E25"/>
    <mergeCell ref="D26:E26"/>
    <mergeCell ref="A24:D24"/>
    <mergeCell ref="E24:F24"/>
    <mergeCell ref="A34:J34"/>
    <mergeCell ref="D31:E31"/>
    <mergeCell ref="D27:E27"/>
    <mergeCell ref="C30:D30"/>
    <mergeCell ref="F28:G28"/>
    <mergeCell ref="A33:J33"/>
    <mergeCell ref="A32:J32"/>
  </mergeCells>
  <phoneticPr fontId="10" type="noConversion"/>
  <pageMargins left="0.21" right="0.15748031496062992" top="0.8" bottom="0.17" header="0.11811023622047245" footer="0.12"/>
  <pageSetup paperSize="9" orientation="landscape" r:id="rId1"/>
  <headerFooter>
    <oddHeader xml:space="preserve">&amp;L&amp;"-,Fett"&amp;18Kostenberechnung
</oddHeader>
  </headerFooter>
  <cellWatches>
    <cellWatch r="E30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35"/>
  <sheetViews>
    <sheetView showZeros="0" workbookViewId="0">
      <selection activeCell="B21" sqref="B21"/>
    </sheetView>
  </sheetViews>
  <sheetFormatPr defaultColWidth="11.42578125" defaultRowHeight="15"/>
  <cols>
    <col min="1" max="1" width="12.5703125" customWidth="1"/>
    <col min="2" max="2" width="17.42578125" customWidth="1"/>
    <col min="3" max="3" width="14.85546875" customWidth="1"/>
    <col min="4" max="4" width="14.5703125" customWidth="1"/>
    <col min="5" max="5" width="15.42578125" customWidth="1"/>
    <col min="6" max="7" width="13.85546875" customWidth="1"/>
    <col min="8" max="8" width="15.42578125" customWidth="1"/>
    <col min="9" max="9" width="12.42578125" bestFit="1" customWidth="1"/>
    <col min="10" max="10" width="12.28515625" customWidth="1"/>
  </cols>
  <sheetData>
    <row r="2" spans="1:11" ht="20.25" customHeight="1">
      <c r="A2" s="123" t="s">
        <v>107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1" ht="20.25" customHeight="1">
      <c r="A3" s="127" t="s">
        <v>58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1" ht="20.25" customHeight="1">
      <c r="A4" s="23"/>
      <c r="B4" s="24"/>
      <c r="C4" s="24"/>
      <c r="D4" s="24"/>
      <c r="E4" s="24"/>
      <c r="F4" s="24"/>
      <c r="G4" s="24"/>
      <c r="H4" s="24"/>
      <c r="I4" s="1"/>
      <c r="J4" s="1"/>
    </row>
    <row r="5" spans="1:11">
      <c r="A5" s="120" t="s">
        <v>47</v>
      </c>
      <c r="B5" s="120"/>
      <c r="C5" s="122"/>
    </row>
    <row r="6" spans="1:11">
      <c r="C6" s="26"/>
      <c r="D6" s="26"/>
      <c r="E6" s="18" t="s">
        <v>35</v>
      </c>
      <c r="F6" s="18" t="s">
        <v>8</v>
      </c>
      <c r="G6" s="10"/>
      <c r="H6" s="18" t="s">
        <v>43</v>
      </c>
      <c r="I6" s="10"/>
      <c r="J6" s="6"/>
    </row>
    <row r="7" spans="1:11">
      <c r="B7" s="7" t="s">
        <v>14</v>
      </c>
      <c r="C7" s="18" t="s">
        <v>23</v>
      </c>
      <c r="D7" s="18" t="s">
        <v>38</v>
      </c>
      <c r="E7" s="18" t="s">
        <v>36</v>
      </c>
      <c r="F7" s="18" t="s">
        <v>33</v>
      </c>
      <c r="G7" s="10"/>
      <c r="H7" s="18" t="s">
        <v>42</v>
      </c>
      <c r="I7" s="10"/>
      <c r="J7" s="18" t="s">
        <v>34</v>
      </c>
    </row>
    <row r="8" spans="1:11">
      <c r="B8" s="1" t="s">
        <v>27</v>
      </c>
      <c r="C8" s="27" t="s">
        <v>42</v>
      </c>
      <c r="D8" s="18" t="s">
        <v>32</v>
      </c>
      <c r="E8" s="18" t="s">
        <v>37</v>
      </c>
      <c r="F8" s="18" t="s">
        <v>39</v>
      </c>
      <c r="G8" s="10"/>
      <c r="H8" s="18" t="s">
        <v>44</v>
      </c>
      <c r="I8" s="10"/>
      <c r="J8" s="18" t="s">
        <v>46</v>
      </c>
    </row>
    <row r="9" spans="1:11">
      <c r="A9" s="8" t="s">
        <v>8</v>
      </c>
      <c r="B9" s="46"/>
      <c r="C9" s="42"/>
      <c r="D9" s="18"/>
      <c r="E9" s="43"/>
      <c r="F9" s="43"/>
      <c r="H9" s="18" t="s">
        <v>45</v>
      </c>
      <c r="J9" s="18" t="s">
        <v>40</v>
      </c>
    </row>
    <row r="10" spans="1:11" ht="15.75" thickBot="1">
      <c r="A10" s="8" t="s">
        <v>9</v>
      </c>
      <c r="B10" s="51">
        <f ca="1">'Eingaben der Grund-Daten'!B10</f>
        <v>0</v>
      </c>
      <c r="C10" s="52">
        <f ca="1">'Eingaben der Grund-Daten'!C10</f>
        <v>0</v>
      </c>
      <c r="D10" s="53" t="e">
        <f ca="1">C10*100/B10</f>
        <v>#DIV/0!</v>
      </c>
      <c r="E10" s="54">
        <f ca="1">'Eingaben der Grund-Daten'!E10</f>
        <v>0</v>
      </c>
      <c r="F10" s="54">
        <f ca="1">'Eingaben der Grund-Daten'!F10</f>
        <v>0</v>
      </c>
      <c r="H10" s="55">
        <f>C10*E10</f>
        <v>0</v>
      </c>
      <c r="J10" s="56">
        <f>F10*H10</f>
        <v>0</v>
      </c>
    </row>
    <row r="11" spans="1:11">
      <c r="A11" s="125"/>
      <c r="B11" s="126"/>
      <c r="C11" s="39"/>
      <c r="D11" s="29" t="s">
        <v>24</v>
      </c>
      <c r="E11" s="18" t="s">
        <v>0</v>
      </c>
      <c r="F11" s="18" t="s">
        <v>41</v>
      </c>
      <c r="H11" s="30" t="s">
        <v>0</v>
      </c>
      <c r="J11" s="18" t="s">
        <v>0</v>
      </c>
    </row>
    <row r="12" spans="1:11">
      <c r="A12" s="6"/>
      <c r="B12" s="6"/>
      <c r="C12" s="40"/>
      <c r="D12" s="18" t="s">
        <v>42</v>
      </c>
      <c r="E12" s="18" t="s">
        <v>25</v>
      </c>
      <c r="F12" s="18" t="s">
        <v>40</v>
      </c>
      <c r="G12" s="6"/>
      <c r="H12" s="6"/>
      <c r="I12" s="6"/>
      <c r="J12" s="6"/>
      <c r="K12" s="6"/>
    </row>
    <row r="13" spans="1:11" ht="15.75" thickBot="1">
      <c r="A13" s="5"/>
      <c r="B13" s="5"/>
      <c r="C13" s="5"/>
      <c r="D13" s="5"/>
      <c r="E13" s="19"/>
      <c r="F13" s="5"/>
      <c r="G13" s="5"/>
      <c r="H13" s="5"/>
      <c r="I13" s="5"/>
      <c r="J13" s="5"/>
      <c r="K13" s="6"/>
    </row>
    <row r="15" spans="1:11">
      <c r="A15" s="128" t="s">
        <v>113</v>
      </c>
      <c r="B15" s="128"/>
      <c r="C15" s="128"/>
      <c r="D15" s="128"/>
      <c r="E15" s="129"/>
      <c r="F15" s="129"/>
      <c r="G15" s="129"/>
      <c r="H15" s="129"/>
      <c r="I15" s="122"/>
      <c r="J15" s="122"/>
    </row>
    <row r="16" spans="1:11">
      <c r="B16" s="10"/>
      <c r="C16" s="10"/>
      <c r="D16" s="10"/>
      <c r="E16" s="18" t="s">
        <v>5</v>
      </c>
      <c r="F16" s="18" t="s">
        <v>5</v>
      </c>
      <c r="G16" s="10"/>
      <c r="H16" s="31" t="s">
        <v>5</v>
      </c>
    </row>
    <row r="17" spans="1:12">
      <c r="B17" s="130" t="s">
        <v>68</v>
      </c>
      <c r="C17" s="130"/>
      <c r="D17" s="131"/>
      <c r="E17" s="18" t="s">
        <v>6</v>
      </c>
      <c r="F17" s="18" t="s">
        <v>7</v>
      </c>
      <c r="G17" s="10"/>
      <c r="H17" s="31" t="s">
        <v>7</v>
      </c>
    </row>
    <row r="18" spans="1:12">
      <c r="A18" s="2"/>
      <c r="B18" s="18" t="s">
        <v>59</v>
      </c>
      <c r="C18" s="18" t="s">
        <v>60</v>
      </c>
      <c r="D18" s="18" t="s">
        <v>59</v>
      </c>
      <c r="E18" s="18" t="s">
        <v>15</v>
      </c>
      <c r="F18" s="18" t="s">
        <v>18</v>
      </c>
      <c r="G18" s="10"/>
      <c r="H18" s="31" t="s">
        <v>18</v>
      </c>
    </row>
    <row r="19" spans="1:12">
      <c r="A19" s="9"/>
      <c r="B19" s="18" t="s">
        <v>4</v>
      </c>
      <c r="C19" s="18" t="s">
        <v>4</v>
      </c>
      <c r="D19" s="18" t="s">
        <v>4</v>
      </c>
      <c r="E19" s="18" t="s">
        <v>17</v>
      </c>
      <c r="F19" s="18" t="s">
        <v>26</v>
      </c>
      <c r="H19" s="31" t="s">
        <v>1</v>
      </c>
    </row>
    <row r="20" spans="1:12">
      <c r="A20" s="8"/>
      <c r="B20" s="18" t="s">
        <v>11</v>
      </c>
      <c r="C20" s="18" t="s">
        <v>65</v>
      </c>
      <c r="D20" s="18" t="s">
        <v>12</v>
      </c>
      <c r="E20" s="18" t="s">
        <v>4</v>
      </c>
      <c r="F20" s="18" t="s">
        <v>4</v>
      </c>
      <c r="H20" s="31" t="s">
        <v>10</v>
      </c>
    </row>
    <row r="21" spans="1:12">
      <c r="A21" s="8"/>
      <c r="B21" s="15">
        <f ca="1">'Eingaben der Grund-Daten'!B21</f>
        <v>0</v>
      </c>
      <c r="C21" s="15">
        <f ca="1">'Eingaben der Grund-Daten'!C21</f>
        <v>0</v>
      </c>
      <c r="D21" s="15">
        <f ca="1">'Eingaben der Grund-Daten'!D21</f>
        <v>0</v>
      </c>
      <c r="E21" s="49">
        <f>(B21+C21+D21)*E10</f>
        <v>0</v>
      </c>
      <c r="F21" s="49">
        <f>E21*C10</f>
        <v>0</v>
      </c>
      <c r="G21" s="8"/>
      <c r="H21" s="48">
        <f>F21/60</f>
        <v>0</v>
      </c>
      <c r="I21" s="8"/>
    </row>
    <row r="22" spans="1:12" ht="15.75" thickBot="1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2" ht="15.75" thickBot="1">
      <c r="A24" s="128" t="s">
        <v>61</v>
      </c>
      <c r="B24" s="132"/>
      <c r="C24" s="132"/>
      <c r="D24" s="132"/>
      <c r="E24" s="129"/>
      <c r="F24" s="129"/>
      <c r="H24" s="16"/>
    </row>
    <row r="25" spans="1:12" ht="15.75" thickTop="1">
      <c r="A25" s="4"/>
      <c r="B25" s="3"/>
      <c r="C25" s="3"/>
      <c r="D25" s="119" t="s">
        <v>49</v>
      </c>
      <c r="E25" s="113"/>
      <c r="F25" s="114" t="s">
        <v>29</v>
      </c>
      <c r="G25" s="107"/>
      <c r="H25" s="35" t="s">
        <v>66</v>
      </c>
    </row>
    <row r="26" spans="1:12">
      <c r="B26" s="18" t="s">
        <v>5</v>
      </c>
      <c r="C26" s="10"/>
      <c r="D26" s="110" t="s">
        <v>53</v>
      </c>
      <c r="E26" s="111"/>
      <c r="F26" s="114" t="s">
        <v>28</v>
      </c>
      <c r="G26" s="107"/>
      <c r="H26" s="36" t="s">
        <v>56</v>
      </c>
      <c r="I26" s="7"/>
    </row>
    <row r="27" spans="1:12">
      <c r="B27" s="18" t="s">
        <v>48</v>
      </c>
      <c r="C27" s="10"/>
      <c r="D27" s="110" t="s">
        <v>54</v>
      </c>
      <c r="E27" s="111"/>
      <c r="F27" s="14" t="s">
        <v>55</v>
      </c>
      <c r="G27" s="8"/>
      <c r="H27" s="36" t="s">
        <v>57</v>
      </c>
      <c r="I27" s="21"/>
    </row>
    <row r="28" spans="1:12">
      <c r="B28" s="18" t="s">
        <v>1</v>
      </c>
      <c r="C28" s="10"/>
      <c r="D28" s="32"/>
      <c r="E28" s="22" t="s">
        <v>13</v>
      </c>
      <c r="F28" s="114" t="s">
        <v>30</v>
      </c>
      <c r="G28" s="107"/>
      <c r="H28" s="36" t="s">
        <v>67</v>
      </c>
      <c r="I28" s="21"/>
      <c r="L28" t="s">
        <v>20</v>
      </c>
    </row>
    <row r="29" spans="1:12" ht="15.75" thickBot="1">
      <c r="A29" s="8"/>
      <c r="B29" s="17" t="s">
        <v>10</v>
      </c>
      <c r="D29" s="6"/>
      <c r="E29" s="45"/>
      <c r="F29" s="16" t="s">
        <v>31</v>
      </c>
      <c r="G29" s="8"/>
      <c r="H29" s="36" t="s">
        <v>51</v>
      </c>
    </row>
    <row r="30" spans="1:12">
      <c r="A30" s="8"/>
      <c r="B30" s="12">
        <f>H21</f>
        <v>0</v>
      </c>
      <c r="C30" s="112"/>
      <c r="D30" s="113"/>
      <c r="E30" s="104">
        <f ca="1">'Eingaben der Grund-Daten'!E30</f>
        <v>0</v>
      </c>
      <c r="F30" s="49">
        <f>ROUND((B30*E30)/5,2)*5</f>
        <v>0</v>
      </c>
      <c r="G30" s="11" t="s">
        <v>16</v>
      </c>
      <c r="H30" s="102">
        <f>F30*F10</f>
        <v>0</v>
      </c>
      <c r="I30" s="8" t="s">
        <v>19</v>
      </c>
    </row>
    <row r="31" spans="1:12" ht="15.75" thickBot="1">
      <c r="A31" s="5"/>
      <c r="B31" s="5"/>
      <c r="C31" s="5"/>
      <c r="D31" s="108"/>
      <c r="E31" s="139"/>
      <c r="F31" s="20" t="s">
        <v>1</v>
      </c>
      <c r="G31" s="5"/>
      <c r="H31" s="103" t="s">
        <v>52</v>
      </c>
      <c r="I31" s="5"/>
      <c r="J31" s="5"/>
    </row>
    <row r="32" spans="1:12">
      <c r="A32" s="136" t="s">
        <v>64</v>
      </c>
      <c r="B32" s="137"/>
      <c r="C32" s="137"/>
      <c r="D32" s="137"/>
      <c r="E32" s="137"/>
      <c r="F32" s="137"/>
      <c r="G32" s="138"/>
      <c r="H32" s="58">
        <f ca="1">'Eingaben der Grund-Daten'!H30</f>
        <v>0</v>
      </c>
      <c r="I32" t="s">
        <v>88</v>
      </c>
      <c r="J32" s="6"/>
    </row>
    <row r="33" spans="1:10" ht="15.75" thickBot="1">
      <c r="A33" s="134" t="s">
        <v>112</v>
      </c>
      <c r="B33" s="122"/>
      <c r="C33" s="122"/>
      <c r="D33" s="122"/>
      <c r="E33" s="122"/>
      <c r="F33" s="122"/>
      <c r="G33" s="135"/>
      <c r="H33" s="105">
        <f>H30</f>
        <v>0</v>
      </c>
      <c r="I33" t="s">
        <v>88</v>
      </c>
      <c r="J33" s="6"/>
    </row>
    <row r="34" spans="1:10" ht="16.5" thickTop="1" thickBot="1">
      <c r="A34" s="140" t="s">
        <v>104</v>
      </c>
      <c r="B34" s="107"/>
      <c r="C34" s="107"/>
      <c r="D34" s="107"/>
      <c r="E34" s="107"/>
      <c r="F34" s="107"/>
      <c r="G34" s="140"/>
      <c r="H34" s="106">
        <f>H32-H33</f>
        <v>0</v>
      </c>
      <c r="I34" s="119" t="s">
        <v>125</v>
      </c>
      <c r="J34" s="112"/>
    </row>
    <row r="35" spans="1:10" ht="15.75" thickTop="1">
      <c r="A35" s="133" t="s">
        <v>105</v>
      </c>
      <c r="B35" s="129"/>
      <c r="C35" s="129"/>
      <c r="D35" s="129"/>
      <c r="E35" s="129"/>
      <c r="F35" s="129"/>
      <c r="G35" s="129"/>
    </row>
  </sheetData>
  <sheetProtection password="CF23" sheet="1"/>
  <mergeCells count="20">
    <mergeCell ref="A24:F24"/>
    <mergeCell ref="D27:E27"/>
    <mergeCell ref="F25:G25"/>
    <mergeCell ref="F26:G26"/>
    <mergeCell ref="A35:G35"/>
    <mergeCell ref="C30:D30"/>
    <mergeCell ref="A33:G33"/>
    <mergeCell ref="A32:G32"/>
    <mergeCell ref="D31:E31"/>
    <mergeCell ref="A34:G34"/>
    <mergeCell ref="A15:J15"/>
    <mergeCell ref="I34:J34"/>
    <mergeCell ref="A2:J2"/>
    <mergeCell ref="A11:B11"/>
    <mergeCell ref="A5:C5"/>
    <mergeCell ref="A3:J3"/>
    <mergeCell ref="B17:D17"/>
    <mergeCell ref="D25:E25"/>
    <mergeCell ref="D26:E26"/>
    <mergeCell ref="F28:G28"/>
  </mergeCells>
  <phoneticPr fontId="10" type="noConversion"/>
  <pageMargins left="0.21" right="0.15748031496062992" top="0.8" bottom="0.14000000000000001" header="0.11811023622047245" footer="0.12"/>
  <pageSetup paperSize="9" orientation="landscape" r:id="rId1"/>
  <headerFooter alignWithMargins="0">
    <oddHeader xml:space="preserve">&amp;L&amp;"-,Fett"&amp;18Kostenberechnung
</oddHeader>
  </headerFooter>
  <ignoredErrors>
    <ignoredError sqref="B2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9"/>
  <sheetViews>
    <sheetView showZeros="0" workbookViewId="0">
      <selection activeCell="F11" sqref="F11"/>
    </sheetView>
  </sheetViews>
  <sheetFormatPr defaultColWidth="11.42578125" defaultRowHeight="15"/>
  <cols>
    <col min="1" max="1" width="12.5703125" customWidth="1"/>
    <col min="2" max="2" width="17.42578125" customWidth="1"/>
    <col min="3" max="3" width="14.85546875" customWidth="1"/>
    <col min="4" max="4" width="14.5703125" customWidth="1"/>
    <col min="5" max="5" width="15.42578125" customWidth="1"/>
    <col min="6" max="7" width="13.85546875" customWidth="1"/>
    <col min="8" max="8" width="15.42578125" customWidth="1"/>
    <col min="9" max="9" width="12.42578125" bestFit="1" customWidth="1"/>
    <col min="10" max="10" width="12.28515625" customWidth="1"/>
  </cols>
  <sheetData>
    <row r="2" spans="1:11" ht="20.25" customHeight="1">
      <c r="A2" s="123" t="s">
        <v>108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1" ht="20.25" customHeight="1">
      <c r="A3" s="127" t="s">
        <v>58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1" ht="15.75" thickBot="1">
      <c r="A4" s="14"/>
      <c r="B4" s="62"/>
      <c r="G4" s="6"/>
      <c r="H4" s="59"/>
      <c r="I4" s="6"/>
      <c r="J4" s="6"/>
    </row>
    <row r="5" spans="1:11" ht="15.75" thickBot="1">
      <c r="A5" s="147" t="s">
        <v>101</v>
      </c>
      <c r="B5" s="147"/>
      <c r="C5" s="148"/>
      <c r="D5" s="144"/>
      <c r="E5" s="149"/>
      <c r="F5" s="63">
        <f ca="1">'Ändern der Zeit für Weg + Pause'!H34</f>
        <v>0</v>
      </c>
      <c r="G5" s="150" t="s">
        <v>102</v>
      </c>
      <c r="H5" s="122"/>
      <c r="I5" s="122"/>
      <c r="J5" s="122"/>
    </row>
    <row r="6" spans="1:11">
      <c r="B6" s="50"/>
      <c r="C6" s="65"/>
      <c r="D6" s="57"/>
      <c r="E6" s="57"/>
      <c r="F6" s="64"/>
      <c r="G6" s="66"/>
      <c r="H6" s="67"/>
      <c r="I6" s="68"/>
      <c r="J6" s="64"/>
    </row>
    <row r="7" spans="1:11">
      <c r="A7" s="128" t="s">
        <v>103</v>
      </c>
      <c r="B7" s="128"/>
      <c r="C7" s="122"/>
      <c r="D7" s="122"/>
      <c r="F7" s="70"/>
      <c r="G7" s="66"/>
      <c r="H7" s="67"/>
      <c r="I7" s="68"/>
      <c r="J7" s="64"/>
    </row>
    <row r="8" spans="1:11">
      <c r="A8" s="96"/>
      <c r="B8" s="96"/>
      <c r="C8" s="3"/>
      <c r="D8" s="3"/>
      <c r="E8" s="69" t="s">
        <v>69</v>
      </c>
      <c r="F8" s="70"/>
      <c r="G8" s="66"/>
      <c r="H8" s="67"/>
      <c r="I8" s="68"/>
      <c r="J8" s="64"/>
    </row>
    <row r="9" spans="1:11">
      <c r="A9" s="71"/>
      <c r="B9" s="50"/>
      <c r="C9" s="65"/>
      <c r="D9" s="69" t="s">
        <v>70</v>
      </c>
      <c r="E9" s="69" t="s">
        <v>71</v>
      </c>
      <c r="F9" s="70"/>
      <c r="G9" s="66"/>
      <c r="H9" s="67"/>
      <c r="I9" s="68"/>
      <c r="J9" s="64"/>
    </row>
    <row r="10" spans="1:11">
      <c r="A10" s="133" t="s">
        <v>100</v>
      </c>
      <c r="B10" s="133"/>
      <c r="C10" s="129"/>
      <c r="D10" s="129"/>
      <c r="E10" s="129"/>
      <c r="F10" s="100" t="s">
        <v>96</v>
      </c>
      <c r="G10" s="66"/>
      <c r="H10" s="67"/>
      <c r="I10" s="68"/>
      <c r="J10" s="64"/>
    </row>
    <row r="11" spans="1:11">
      <c r="A11" s="86" t="s">
        <v>109</v>
      </c>
      <c r="B11" s="72" t="s">
        <v>110</v>
      </c>
      <c r="C11" s="84" t="s">
        <v>72</v>
      </c>
      <c r="D11" s="85">
        <v>17960</v>
      </c>
      <c r="E11" s="98">
        <v>2856</v>
      </c>
      <c r="F11" s="74">
        <v>0</v>
      </c>
      <c r="G11" s="66"/>
      <c r="H11" s="67"/>
      <c r="I11" s="68"/>
      <c r="J11" s="64"/>
      <c r="K11" s="6"/>
    </row>
    <row r="12" spans="1:11">
      <c r="B12" s="72" t="s">
        <v>73</v>
      </c>
      <c r="C12" s="84" t="s">
        <v>72</v>
      </c>
      <c r="D12" s="85">
        <v>19890</v>
      </c>
      <c r="E12" s="98">
        <v>3628</v>
      </c>
      <c r="F12" s="74">
        <v>0</v>
      </c>
      <c r="G12" s="66"/>
      <c r="H12" s="67"/>
      <c r="I12" s="68"/>
      <c r="J12" s="64"/>
      <c r="K12" s="6"/>
    </row>
    <row r="13" spans="1:11">
      <c r="B13" s="72" t="s">
        <v>74</v>
      </c>
      <c r="C13" s="84" t="s">
        <v>72</v>
      </c>
      <c r="D13" s="85">
        <v>35750</v>
      </c>
      <c r="E13" s="99">
        <v>7076</v>
      </c>
      <c r="F13" s="75">
        <v>0</v>
      </c>
      <c r="H13" s="67"/>
      <c r="I13" s="68"/>
      <c r="J13" s="64"/>
    </row>
    <row r="14" spans="1:11">
      <c r="B14" s="50"/>
      <c r="C14" s="65"/>
      <c r="D14" s="151" t="s">
        <v>75</v>
      </c>
      <c r="E14" s="148"/>
      <c r="F14" s="111"/>
      <c r="G14" s="89">
        <f>(F11*D11)+(F12*D12)+(F13*D13)</f>
        <v>0</v>
      </c>
      <c r="H14" s="77" t="s">
        <v>19</v>
      </c>
      <c r="I14" s="68"/>
      <c r="J14" s="64"/>
    </row>
    <row r="15" spans="1:11">
      <c r="B15" s="50"/>
      <c r="C15" s="65"/>
      <c r="D15" s="76"/>
      <c r="E15" s="86"/>
      <c r="F15" s="65"/>
      <c r="G15" s="87"/>
      <c r="H15" s="77"/>
      <c r="I15" s="68"/>
      <c r="J15" s="64"/>
    </row>
    <row r="16" spans="1:11">
      <c r="A16" s="71"/>
      <c r="B16" s="50"/>
      <c r="C16" s="65"/>
      <c r="D16" s="57"/>
      <c r="E16" s="64" t="s">
        <v>69</v>
      </c>
      <c r="F16" s="101" t="s">
        <v>97</v>
      </c>
      <c r="G16" s="66"/>
      <c r="H16" s="67"/>
      <c r="I16" s="68"/>
      <c r="J16" s="64"/>
    </row>
    <row r="17" spans="1:12">
      <c r="A17" s="133" t="s">
        <v>98</v>
      </c>
      <c r="B17" s="133"/>
      <c r="C17" s="133"/>
      <c r="D17" s="69" t="s">
        <v>76</v>
      </c>
      <c r="E17" s="64" t="s">
        <v>71</v>
      </c>
      <c r="F17" s="100" t="s">
        <v>99</v>
      </c>
      <c r="G17" s="66"/>
      <c r="H17" s="67"/>
      <c r="I17" s="68"/>
      <c r="J17" s="64"/>
    </row>
    <row r="18" spans="1:12">
      <c r="A18" s="125" t="s">
        <v>77</v>
      </c>
      <c r="B18" s="122"/>
      <c r="C18" s="60" t="s">
        <v>78</v>
      </c>
      <c r="D18" s="85">
        <v>5000</v>
      </c>
      <c r="E18" s="98">
        <v>178</v>
      </c>
      <c r="F18" s="74">
        <v>0</v>
      </c>
      <c r="G18" s="66"/>
      <c r="H18" s="67"/>
      <c r="I18" s="68"/>
      <c r="J18" s="64"/>
    </row>
    <row r="19" spans="1:12">
      <c r="B19" s="50" t="s">
        <v>79</v>
      </c>
      <c r="C19" s="60" t="s">
        <v>80</v>
      </c>
      <c r="D19" s="85">
        <v>7000</v>
      </c>
      <c r="E19" s="98">
        <v>470</v>
      </c>
      <c r="F19" s="74">
        <v>0</v>
      </c>
      <c r="G19" s="66"/>
      <c r="H19" s="67"/>
      <c r="I19" s="68"/>
      <c r="J19" s="64"/>
    </row>
    <row r="20" spans="1:12">
      <c r="B20" s="50" t="s">
        <v>81</v>
      </c>
      <c r="C20" s="60" t="s">
        <v>82</v>
      </c>
      <c r="D20" s="85">
        <v>10000</v>
      </c>
      <c r="E20" s="98">
        <v>376</v>
      </c>
      <c r="F20" s="74">
        <v>0</v>
      </c>
      <c r="G20" s="66"/>
      <c r="H20" s="67"/>
      <c r="I20" s="68"/>
      <c r="J20" s="64"/>
    </row>
    <row r="21" spans="1:12" ht="15.75" thickBot="1">
      <c r="B21" s="50" t="s">
        <v>83</v>
      </c>
      <c r="C21" s="60" t="s">
        <v>84</v>
      </c>
      <c r="D21" s="85">
        <v>20000</v>
      </c>
      <c r="E21" s="98">
        <v>425</v>
      </c>
      <c r="F21" s="74">
        <v>0</v>
      </c>
      <c r="G21" s="66"/>
      <c r="H21" s="67"/>
      <c r="I21" s="68"/>
      <c r="J21" s="64" t="s">
        <v>19</v>
      </c>
    </row>
    <row r="22" spans="1:12" ht="15.75" thickBot="1">
      <c r="B22" s="50"/>
      <c r="C22" s="65"/>
      <c r="D22" s="73"/>
      <c r="E22" s="141" t="s">
        <v>85</v>
      </c>
      <c r="F22" s="142"/>
      <c r="G22" s="90">
        <f>(F18*D18)+(F19*D19)+(F20*D20)+(F21*D21)</f>
        <v>0</v>
      </c>
      <c r="H22" s="143" t="s">
        <v>86</v>
      </c>
      <c r="I22" s="144"/>
      <c r="J22" s="91">
        <f>G14+G22</f>
        <v>0</v>
      </c>
    </row>
    <row r="23" spans="1:12">
      <c r="C23" s="65"/>
      <c r="D23" s="73"/>
      <c r="J23" s="64"/>
    </row>
    <row r="24" spans="1:12">
      <c r="A24" s="145" t="s">
        <v>87</v>
      </c>
      <c r="B24" s="146"/>
      <c r="J24" s="64"/>
    </row>
    <row r="25" spans="1:12">
      <c r="A25" s="4"/>
      <c r="B25" s="4"/>
      <c r="C25" s="65"/>
      <c r="D25" s="73"/>
      <c r="J25" s="64"/>
    </row>
    <row r="26" spans="1:12">
      <c r="A26" s="165" t="s">
        <v>115</v>
      </c>
      <c r="B26" s="166"/>
      <c r="C26" s="166"/>
      <c r="D26" s="166"/>
      <c r="E26" s="166"/>
      <c r="F26" s="167"/>
      <c r="G26" s="83">
        <f ca="1">'Eingaben der Grund-Daten'!H30</f>
        <v>0</v>
      </c>
      <c r="H26" s="156" t="s">
        <v>92</v>
      </c>
      <c r="I26" s="122"/>
      <c r="J26" s="122"/>
    </row>
    <row r="27" spans="1:12">
      <c r="A27" s="168" t="s">
        <v>116</v>
      </c>
      <c r="B27" s="158"/>
      <c r="C27" s="158"/>
      <c r="D27" s="158"/>
      <c r="E27" s="158"/>
      <c r="F27" s="169"/>
      <c r="G27" s="88">
        <f ca="1">'Ändern der Zeit für Weg + Pause'!H30</f>
        <v>0</v>
      </c>
      <c r="H27" s="157" t="s">
        <v>111</v>
      </c>
      <c r="I27" s="158"/>
      <c r="J27" s="158"/>
    </row>
    <row r="28" spans="1:12">
      <c r="A28" s="164" t="s">
        <v>93</v>
      </c>
      <c r="B28" s="148"/>
      <c r="C28" s="148"/>
      <c r="D28" s="148"/>
      <c r="E28" s="148"/>
      <c r="F28" s="111"/>
      <c r="G28" s="78">
        <f>F5</f>
        <v>0</v>
      </c>
      <c r="H28" s="156" t="s">
        <v>89</v>
      </c>
      <c r="I28" s="107"/>
      <c r="J28" s="107"/>
      <c r="L28" t="s">
        <v>20</v>
      </c>
    </row>
    <row r="29" spans="1:12" ht="15.75" thickBot="1">
      <c r="B29" s="152" t="s">
        <v>90</v>
      </c>
      <c r="C29" s="125"/>
      <c r="D29" s="125"/>
      <c r="E29" s="125"/>
      <c r="F29" s="153"/>
      <c r="G29" s="93">
        <f>J22</f>
        <v>0</v>
      </c>
      <c r="H29" s="159" t="s">
        <v>91</v>
      </c>
      <c r="I29" s="122"/>
      <c r="J29" s="122"/>
    </row>
    <row r="30" spans="1:12" ht="15.75" thickBot="1">
      <c r="A30" s="160" t="s">
        <v>117</v>
      </c>
      <c r="B30" s="148"/>
      <c r="C30" s="148"/>
      <c r="D30" s="148"/>
      <c r="E30" s="148"/>
      <c r="F30" s="161"/>
      <c r="G30" s="94">
        <f>G27-G29</f>
        <v>0</v>
      </c>
      <c r="H30" s="154" t="s">
        <v>118</v>
      </c>
      <c r="I30" s="129"/>
      <c r="J30" s="129"/>
    </row>
    <row r="31" spans="1:12">
      <c r="B31" s="50"/>
      <c r="C31" s="65"/>
      <c r="D31" s="73"/>
      <c r="E31" s="79"/>
      <c r="F31" s="16"/>
      <c r="G31" s="80"/>
      <c r="H31" s="81"/>
      <c r="I31" s="3"/>
      <c r="J31" s="3"/>
    </row>
    <row r="32" spans="1:12">
      <c r="A32" s="155" t="s">
        <v>119</v>
      </c>
      <c r="B32" s="122"/>
      <c r="C32" s="122"/>
      <c r="D32" s="122"/>
      <c r="E32" s="122"/>
      <c r="F32" s="135"/>
      <c r="G32" s="97">
        <f>(F11*E11)+(F12*E12)+(F13*E13)+(F18*E18)+(F19*E19)+(F20*E20)+(F21*E21)</f>
        <v>0</v>
      </c>
      <c r="H32" s="162" t="s">
        <v>120</v>
      </c>
      <c r="I32" s="122"/>
      <c r="J32" s="122"/>
    </row>
    <row r="33" spans="1:10" ht="15.75" thickBot="1">
      <c r="A33" s="174" t="s">
        <v>94</v>
      </c>
      <c r="B33" s="175"/>
      <c r="C33" s="175"/>
      <c r="D33" s="175"/>
      <c r="E33" s="175"/>
      <c r="F33" s="175"/>
      <c r="G33" s="175"/>
      <c r="H33" s="175"/>
      <c r="I33" s="175"/>
      <c r="J33" s="175"/>
    </row>
    <row r="34" spans="1:10" ht="15.75" thickBot="1">
      <c r="A34" s="172" t="s">
        <v>95</v>
      </c>
      <c r="B34" s="172"/>
      <c r="C34" s="172"/>
      <c r="D34" s="172"/>
      <c r="E34" s="172"/>
      <c r="F34" s="172"/>
      <c r="G34" s="172"/>
      <c r="H34" s="173"/>
      <c r="I34" s="95">
        <f>G27+G32</f>
        <v>0</v>
      </c>
      <c r="J34" s="82" t="s">
        <v>88</v>
      </c>
    </row>
    <row r="35" spans="1:10" ht="16.5" thickTop="1" thickBot="1">
      <c r="A35" s="170" t="s">
        <v>122</v>
      </c>
      <c r="B35" s="122"/>
      <c r="C35" s="122"/>
      <c r="D35" s="122"/>
      <c r="E35" s="122"/>
      <c r="F35" s="171"/>
      <c r="G35" s="92">
        <f>G26-I34</f>
        <v>0</v>
      </c>
      <c r="H35" s="176" t="s">
        <v>121</v>
      </c>
      <c r="I35" s="166"/>
    </row>
    <row r="36" spans="1:10" ht="15.75" thickTop="1">
      <c r="B36" s="50"/>
      <c r="C36" s="65"/>
      <c r="D36" s="57"/>
      <c r="E36" s="57"/>
      <c r="F36" s="64"/>
      <c r="G36" s="66"/>
      <c r="H36" s="67"/>
      <c r="I36" s="68"/>
      <c r="J36" s="64"/>
    </row>
    <row r="37" spans="1:10">
      <c r="A37" s="61"/>
      <c r="B37" s="163"/>
      <c r="C37" s="163"/>
      <c r="D37" s="163"/>
      <c r="E37" s="163"/>
      <c r="F37" s="163"/>
      <c r="G37" s="163"/>
      <c r="H37" s="61"/>
      <c r="I37" s="61"/>
      <c r="J37" s="61"/>
    </row>
    <row r="38" spans="1:10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>
      <c r="A39" s="61"/>
      <c r="B39" s="61"/>
      <c r="C39" s="61"/>
      <c r="D39" s="61"/>
      <c r="E39" s="61"/>
      <c r="F39" s="61"/>
      <c r="G39" s="61"/>
      <c r="H39" s="61"/>
      <c r="I39" s="61"/>
      <c r="J39" s="61"/>
    </row>
  </sheetData>
  <sheetProtection password="CF23" sheet="1"/>
  <mergeCells count="29">
    <mergeCell ref="B37:G37"/>
    <mergeCell ref="A28:F28"/>
    <mergeCell ref="A26:F26"/>
    <mergeCell ref="A27:F27"/>
    <mergeCell ref="A35:F35"/>
    <mergeCell ref="A34:H34"/>
    <mergeCell ref="A33:J33"/>
    <mergeCell ref="H28:J28"/>
    <mergeCell ref="H35:I35"/>
    <mergeCell ref="A17:C17"/>
    <mergeCell ref="A18:B18"/>
    <mergeCell ref="B29:F29"/>
    <mergeCell ref="H30:J30"/>
    <mergeCell ref="A32:F32"/>
    <mergeCell ref="H26:J26"/>
    <mergeCell ref="H27:J27"/>
    <mergeCell ref="H29:J29"/>
    <mergeCell ref="A30:F30"/>
    <mergeCell ref="H32:J32"/>
    <mergeCell ref="E22:F22"/>
    <mergeCell ref="A7:D7"/>
    <mergeCell ref="A2:J2"/>
    <mergeCell ref="A3:J3"/>
    <mergeCell ref="H22:I22"/>
    <mergeCell ref="A24:B24"/>
    <mergeCell ref="A10:E10"/>
    <mergeCell ref="A5:E5"/>
    <mergeCell ref="G5:J5"/>
    <mergeCell ref="D14:F14"/>
  </mergeCells>
  <phoneticPr fontId="10" type="noConversion"/>
  <pageMargins left="0.21" right="0.15748031496062992" top="0.49" bottom="0.14000000000000001" header="0.11811023622047245" footer="0.12"/>
  <pageSetup paperSize="9" orientation="landscape" r:id="rId1"/>
  <headerFooter alignWithMargins="0">
    <oddHeader xml:space="preserve">&amp;L&amp;"-,Fett"&amp;18Kostenberechnung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Eingaben der Grund-Daten</vt:lpstr>
      <vt:lpstr>Ändern der Zeit für Weg + Pause</vt:lpstr>
      <vt:lpstr>Lösungsvorschläge + Resultat</vt:lpstr>
      <vt:lpstr>'Eingaben der Grund-Daten'!Print_Area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</dc:creator>
  <cp:lastModifiedBy>Kurt Oser</cp:lastModifiedBy>
  <cp:lastPrinted>2012-10-10T01:11:13Z</cp:lastPrinted>
  <dcterms:created xsi:type="dcterms:W3CDTF">2009-03-25T06:58:09Z</dcterms:created>
  <dcterms:modified xsi:type="dcterms:W3CDTF">2012-10-10T02:09:38Z</dcterms:modified>
</cp:coreProperties>
</file>